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Juan Carlos León G\Desktop\Dina Luz\"/>
    </mc:Choice>
  </mc:AlternateContent>
  <xr:revisionPtr revIDLastSave="0" documentId="13_ncr:1_{DE24EE82-B53F-4043-92CD-E4E3F6B47FCC}"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3" i="1" l="1"/>
  <c r="U63" i="1" s="1"/>
  <c r="S63" i="1"/>
  <c r="S76" i="1"/>
  <c r="T62" i="1"/>
  <c r="U62" i="1" s="1"/>
  <c r="S62" i="1"/>
  <c r="S36" i="1"/>
  <c r="T36" i="1"/>
  <c r="U36" i="1" s="1"/>
  <c r="U65" i="1" l="1"/>
  <c r="T26" i="1"/>
  <c r="T23" i="1" l="1"/>
  <c r="T24" i="1"/>
  <c r="S24" i="1"/>
  <c r="S37" i="1" l="1"/>
  <c r="I72" i="1"/>
  <c r="S72" i="1"/>
  <c r="T72" i="1"/>
  <c r="T85" i="1"/>
  <c r="S85" i="1"/>
  <c r="T84" i="1"/>
  <c r="S84" i="1"/>
  <c r="T83" i="1"/>
  <c r="S83" i="1"/>
  <c r="T82" i="1"/>
  <c r="S82" i="1"/>
  <c r="I82" i="1"/>
  <c r="T81" i="1"/>
  <c r="S81" i="1"/>
  <c r="T80" i="1"/>
  <c r="S80" i="1"/>
  <c r="T79" i="1"/>
  <c r="S79" i="1"/>
  <c r="T78" i="1"/>
  <c r="S78" i="1"/>
  <c r="T77" i="1"/>
  <c r="S77" i="1"/>
  <c r="T76" i="1"/>
  <c r="I76" i="1"/>
  <c r="T75" i="1"/>
  <c r="S75" i="1"/>
  <c r="T74" i="1"/>
  <c r="S74" i="1"/>
  <c r="T73" i="1"/>
  <c r="S73" i="1"/>
  <c r="T70" i="1"/>
  <c r="S70" i="1"/>
  <c r="T69" i="1"/>
  <c r="S69" i="1"/>
  <c r="T68" i="1"/>
  <c r="S68" i="1"/>
  <c r="T67" i="1"/>
  <c r="S67" i="1"/>
  <c r="I67" i="1"/>
  <c r="T66" i="1"/>
  <c r="S66" i="1"/>
  <c r="T64" i="1"/>
  <c r="S64" i="1"/>
  <c r="T61" i="1"/>
  <c r="S61" i="1"/>
  <c r="S60" i="1"/>
  <c r="T59" i="1"/>
  <c r="S59" i="1"/>
  <c r="T58" i="1"/>
  <c r="S58" i="1"/>
  <c r="I58" i="1"/>
  <c r="T57" i="1"/>
  <c r="S57" i="1"/>
  <c r="T56" i="1"/>
  <c r="S56" i="1"/>
  <c r="T55" i="1"/>
  <c r="S55" i="1"/>
  <c r="T54" i="1"/>
  <c r="S54" i="1"/>
  <c r="U54" i="1" s="1"/>
  <c r="I54" i="1"/>
  <c r="T53" i="1"/>
  <c r="S53" i="1"/>
  <c r="T52" i="1"/>
  <c r="S52" i="1"/>
  <c r="T51" i="1"/>
  <c r="S51" i="1"/>
  <c r="T50" i="1"/>
  <c r="S50" i="1"/>
  <c r="T49" i="1"/>
  <c r="S49" i="1"/>
  <c r="T48" i="1"/>
  <c r="S48" i="1"/>
  <c r="T47" i="1"/>
  <c r="S47" i="1"/>
  <c r="T46" i="1"/>
  <c r="S46" i="1"/>
  <c r="T45" i="1"/>
  <c r="S45" i="1"/>
  <c r="T44" i="1"/>
  <c r="S44" i="1"/>
  <c r="T43" i="1"/>
  <c r="S43" i="1"/>
  <c r="T42" i="1"/>
  <c r="S42" i="1"/>
  <c r="I42" i="1"/>
  <c r="T41" i="1"/>
  <c r="S41" i="1"/>
  <c r="T40" i="1"/>
  <c r="S40" i="1"/>
  <c r="T39" i="1"/>
  <c r="S39" i="1"/>
  <c r="T38" i="1"/>
  <c r="S38" i="1"/>
  <c r="I38" i="1"/>
  <c r="T35" i="1"/>
  <c r="S35" i="1"/>
  <c r="T34" i="1"/>
  <c r="S34" i="1"/>
  <c r="T33" i="1"/>
  <c r="S33" i="1"/>
  <c r="I33" i="1"/>
  <c r="T32" i="1"/>
  <c r="S32" i="1"/>
  <c r="T31" i="1"/>
  <c r="S31" i="1"/>
  <c r="T30" i="1"/>
  <c r="S30" i="1"/>
  <c r="T29" i="1"/>
  <c r="S29" i="1"/>
  <c r="U29" i="1" s="1"/>
  <c r="T28" i="1"/>
  <c r="S28" i="1"/>
  <c r="S26" i="1"/>
  <c r="T25" i="1"/>
  <c r="S25" i="1"/>
  <c r="S23" i="1"/>
  <c r="U23" i="1" s="1"/>
  <c r="T22" i="1"/>
  <c r="S22" i="1"/>
  <c r="T21" i="1"/>
  <c r="S21" i="1"/>
  <c r="I21" i="1"/>
  <c r="T20" i="1"/>
  <c r="S20" i="1"/>
  <c r="T19" i="1"/>
  <c r="S19" i="1"/>
  <c r="T18" i="1"/>
  <c r="S18" i="1"/>
  <c r="T17" i="1"/>
  <c r="S17" i="1"/>
  <c r="T16" i="1"/>
  <c r="S16" i="1"/>
  <c r="T15" i="1"/>
  <c r="S15" i="1"/>
  <c r="I15" i="1"/>
  <c r="T14" i="1"/>
  <c r="S14" i="1"/>
  <c r="T13" i="1"/>
  <c r="S13" i="1"/>
  <c r="T12" i="1"/>
  <c r="S12" i="1"/>
  <c r="T11" i="1"/>
  <c r="S11" i="1"/>
  <c r="T10" i="1"/>
  <c r="S10" i="1"/>
  <c r="I10" i="1"/>
  <c r="U59" i="1" l="1"/>
  <c r="U15" i="1"/>
  <c r="T86" i="1"/>
  <c r="U72" i="1"/>
  <c r="U40" i="1"/>
  <c r="U79" i="1"/>
  <c r="U53" i="1"/>
  <c r="U75" i="1"/>
  <c r="U18" i="1"/>
  <c r="U48" i="1"/>
  <c r="U56" i="1"/>
  <c r="U10" i="1"/>
  <c r="U30" i="1"/>
  <c r="U55" i="1"/>
  <c r="U61" i="1"/>
  <c r="U67" i="1"/>
  <c r="U13" i="1"/>
  <c r="U83" i="1"/>
  <c r="U33" i="1"/>
  <c r="U45" i="1"/>
  <c r="U49" i="1"/>
  <c r="U68" i="1"/>
  <c r="U78" i="1"/>
  <c r="U74" i="1"/>
  <c r="U34" i="1"/>
  <c r="U42" i="1"/>
  <c r="U50" i="1"/>
  <c r="U69" i="1"/>
  <c r="U73" i="1"/>
  <c r="U84" i="1"/>
  <c r="U11" i="1"/>
  <c r="U28" i="1"/>
  <c r="U32" i="1"/>
  <c r="U52" i="1"/>
  <c r="U58" i="1"/>
  <c r="U80" i="1"/>
  <c r="U85" i="1"/>
  <c r="U20" i="1"/>
  <c r="U47" i="1"/>
  <c r="U57" i="1"/>
  <c r="U77" i="1"/>
  <c r="U82" i="1"/>
  <c r="I86" i="1"/>
  <c r="U21" i="1"/>
  <c r="U66" i="1"/>
  <c r="U12" i="1"/>
  <c r="U14" i="1"/>
  <c r="U17" i="1"/>
  <c r="U19" i="1"/>
  <c r="U31" i="1"/>
  <c r="U35" i="1"/>
  <c r="U41" i="1"/>
  <c r="U44" i="1"/>
  <c r="U46" i="1"/>
  <c r="U51" i="1"/>
  <c r="U64" i="1"/>
  <c r="U70" i="1"/>
  <c r="U76" i="1"/>
  <c r="U81" i="1"/>
  <c r="U43" i="1"/>
  <c r="U38" i="1"/>
  <c r="U39" i="1"/>
  <c r="U25" i="1"/>
  <c r="U22" i="1"/>
  <c r="U16" i="1"/>
  <c r="S86" i="1"/>
  <c r="U86" i="1" l="1"/>
</calcChain>
</file>

<file path=xl/sharedStrings.xml><?xml version="1.0" encoding="utf-8"?>
<sst xmlns="http://schemas.openxmlformats.org/spreadsheetml/2006/main" count="174" uniqueCount="162">
  <si>
    <t>PLAN DE DESARROLLO: "SEGURIDAD Y PROSPERIDAD 2016- 2020"</t>
  </si>
  <si>
    <t>COMPONENTE DE EFICACIA - PLAN DE ACCIÓN</t>
  </si>
  <si>
    <t>EJE ESTRATÉGICO: SEGURIDAD, CONVIVENCIA, CIUDADANÍA Y CULTURA DE PAZ PARA LOGRAR LA PROSPERIDAD</t>
  </si>
  <si>
    <t>DIMENSIÓN DE DESARROLLO: SEGURIDAD CIUDADANA</t>
  </si>
  <si>
    <t>RESPONSABLE:  SECRETARIA DE GOBIERNO</t>
  </si>
  <si>
    <t>META DE RESULTADO: Lograr que el 80% de sectores y veredas en el municipio de Sopó tengan percepción positiva sobre la seguridad ciudadana</t>
  </si>
  <si>
    <t xml:space="preserve">VALOR META ANUAL DE RESULTADO: </t>
  </si>
  <si>
    <t>No MP</t>
  </si>
  <si>
    <t>PROGRAMA ESTRATÉGICO</t>
  </si>
  <si>
    <t xml:space="preserve">META DE PRODUCTO </t>
  </si>
  <si>
    <t>INDICADOR</t>
  </si>
  <si>
    <t xml:space="preserve">LINEA BASE </t>
  </si>
  <si>
    <t>META  CUATRIENIO</t>
  </si>
  <si>
    <t>META  VIGENCIA</t>
  </si>
  <si>
    <t>AVANCE DE EJECUCIÓN META</t>
  </si>
  <si>
    <t>% EJECUCIÓN META</t>
  </si>
  <si>
    <t>ACTIVIDADES A DESARROLLAR PARA DAR CUMPLIMIENTO A LA META DE PRODUCTO</t>
  </si>
  <si>
    <t>RECURSOS FINANCIEROS (PESOS)</t>
  </si>
  <si>
    <r>
      <t xml:space="preserve">Seguimiento- Observaciones
</t>
    </r>
    <r>
      <rPr>
        <b/>
        <sz val="8"/>
        <color theme="1"/>
        <rFont val="Calibri"/>
        <family val="2"/>
        <scheme val="minor"/>
      </rPr>
      <t xml:space="preserve"> (Columna de Uso Exclusivo de la Secretaría de Gestión Integral)</t>
    </r>
  </si>
  <si>
    <t>RECURSO PROPIO</t>
  </si>
  <si>
    <t>SGP</t>
  </si>
  <si>
    <t>SGR</t>
  </si>
  <si>
    <t xml:space="preserve">OTROS </t>
  </si>
  <si>
    <t>TOTAL</t>
  </si>
  <si>
    <t>% EJECUCIÓN PRESUPUESTO</t>
  </si>
  <si>
    <t>Planeado</t>
  </si>
  <si>
    <t>Ejecutado</t>
  </si>
  <si>
    <t>Fortalecimiento de la política pública de seguridad y convivencia</t>
  </si>
  <si>
    <t>Actualizar e implementar el plan integral de Seguridad y Convivencia Ciudadana -PISCC-, fundamentado en la Ley 62 de 1993</t>
  </si>
  <si>
    <t>Número de planes integrales de seguridad y conviencia ciudadana actualizados e implementados</t>
  </si>
  <si>
    <t>Elaborar un diagnóstico municipal con el fin de caracterizar la situación de seguridad en el municipio y promover el desarrollo de las acciones pertinentes</t>
  </si>
  <si>
    <t>Número de diagnósticos de seguridad realizados</t>
  </si>
  <si>
    <t>Generación de diagnostico municipal</t>
  </si>
  <si>
    <t>Garantizar el funcionamiento de la Coordinación de Seguridad del Municipio de Sopó</t>
  </si>
  <si>
    <t>Número de coordinaciones de seguridad en funcionamiento</t>
  </si>
  <si>
    <t>Prestación de servicios profesionales con el fin de realizar actividades como Coordinador de Seguridad, de apoyo a la fuerza pública del Municipio de Sopó.</t>
  </si>
  <si>
    <t>Pago riesgos profesionales coordinador de seguridad</t>
  </si>
  <si>
    <t>Elaborar un plan de recorridos de patrullaje en el municipio de Sopó, garantizando cobertura en los sectores de mayor complejidad</t>
  </si>
  <si>
    <t>Número de planes de patrullaje elaborados e implementados</t>
  </si>
  <si>
    <t>Seguir en la implementación del plan de recorridos veredales y urbanos.</t>
  </si>
  <si>
    <t>Crear un sistema de información sobre el delito para fortalecer los procesos de toma de decisiones y de construcción de políticas públicas</t>
  </si>
  <si>
    <t>Número de sistemas de información sobre el delito creados</t>
  </si>
  <si>
    <t>Gestionar la mejora continua del área de gobierno a través de la creación de la Secretaría de Seguridad y  el fortalecimiento de la Secretaría de Gobierno en el municipio de Sopó</t>
  </si>
  <si>
    <t xml:space="preserve">Número de proyectos de mejora continua del área de gobierno gestionados </t>
  </si>
  <si>
    <t>Prestación de servicios de apoyo a la gestión a la secretaria de Gobierno</t>
  </si>
  <si>
    <t>Prestacion de servicios  de una persona como apoyo a la gestion como enlace entre el Juzgado Promiscuo Municipal y Unidad local de Fiscalias con el objeto de recopilar y unificar la base estadistica de delincuencia en el Municipio de Sopò</t>
  </si>
  <si>
    <t>Prestación de servicios como apoyo a la gestión  de  una persona para realizar actividades como enlace entre  la Secretaria de gobierno y Participación Comunitaria del Municipio de Sopò, la Policía Nacional, Ejercito, Sijin, Dijin, C.T.I, y demás entidades de seguridad del estado, para que se promueva el mejoramiento de la seguridad del Municipio de Sopo.</t>
  </si>
  <si>
    <t>Prestación de servicios profesionales como apoyo a la gestión con el fin de realizar actividades como coordinador del centro de monitoreo de cámaras de seguridad en el apoyo a la fuerza pública del municipio de Sopó..</t>
  </si>
  <si>
    <t>Implementación código de policia</t>
  </si>
  <si>
    <t xml:space="preserve">Apoyo para la vigilancia privada de la Alcaldía Municipal de Sopó con el objeto de mantener dos puntos para el centro de monitoreo a cargo de la secretaria de Gobierno. </t>
  </si>
  <si>
    <t>Alta tecnología para garantizar la seguridad</t>
  </si>
  <si>
    <t>Realizar convenio para adquirir el servicio tecnológico de alarmas residenciales y comunitarias</t>
  </si>
  <si>
    <t>Número de convenios para adquirir el servicio tecnológico de alarmas residenciales realizados</t>
  </si>
  <si>
    <t>Fortalecer el monitoreo a través de la adquisión de  un vehículo aéreo no tripulado (dron) y  tres vehículos de transporte ligero (segway) y garantizar su funcionamiento</t>
  </si>
  <si>
    <t>Número de vehículos aéreos no tripulados (drones) y vehículos de transporte ligero (segway) adquiridos y en funcionamiento</t>
  </si>
  <si>
    <t>Lanzamiento de los elementos adquiridos por la adminitración haciendo la entrega formal de los mismos</t>
  </si>
  <si>
    <t>Adquirir 10 radios de comunicación para la Policía Nacional, 20 radios para comunidad  y garantizar el funcionamiento de 60 radios ya existentes</t>
  </si>
  <si>
    <t>Número de radios de comunicación adquiridos y en funcionamiento para la Policía Nacional y la comunidad</t>
  </si>
  <si>
    <t>Realizar convenio con el sector comercial del municipio para lograr la inclusión de cámaras de seguridad destinadas a los locales comerciales del municipio, logrando su enlace con el centro de monitoreo</t>
  </si>
  <si>
    <t>Número de convenios realizados con el sector comercial para la inclusión de cámaras de seguridad</t>
  </si>
  <si>
    <t>Adquirir 30 nuevas cámaras de seguridad para fortalecer el centro de monitoreo municipal y garantizar su funcionamiento continuo, tanto de las nuevas como las ya existentes, para mejorar la seguridad del Municipio.</t>
  </si>
  <si>
    <t>Número de cámaras de seguridad adquiridas y en funcionamiento</t>
  </si>
  <si>
    <t>Suministro e instalación de camaras y del Sistema de Video Vigilancia Ciudadana necesario para el  MUNICIPO DE SOPÓ  para el óptimo funcionamiento de la solución que operará en el Edificio Administrativo de Gobierno.</t>
  </si>
  <si>
    <t>Contrato de arrendamiento de inmueble para la instalación de torre de telecomunicación en el predio "los cerezos" para la implementación de la II fase del sistema de video vigilancia del Municipio de Sopó.</t>
  </si>
  <si>
    <t>Apoyo técnico en el Seguimiento y Supervisión a la Secretaria de Gobierno del contrato</t>
  </si>
  <si>
    <t>Medidas preventivas y de control, fuerza Pública y fortalecimiento institucional en seguridad</t>
  </si>
  <si>
    <t>Garantizar la permanencia de la Policía Judicial y de Inteligencia en el municipio de Sopó a través de la creación de una oficina permanente</t>
  </si>
  <si>
    <t>Número de oficinas para la Policía Judicial y de Inteligencia funcionando en el municipio</t>
  </si>
  <si>
    <t>Arrendamiento de inmueble en el Municipio de Sopó destinada al buen funcionamiento de la Fiscalía Local, Sijin y CTI.</t>
  </si>
  <si>
    <t>Aumentar el parque automotor de la fuerza pública en 6 motos, una camioneta tipo panel y una patrulla  y garantizar su funcionamiento y mantenimiento, incluyendo el parque automotor ya existente</t>
  </si>
  <si>
    <t>Número de vehículos de la fuerza pública municipal mantenidos y en funcionamiento</t>
  </si>
  <si>
    <t>Suministro de combustible (ACPM y gasolina), lubricantes y filtros para el funcionamiento de los vehículos y motos de la policía y demás cuerpos de seguridad del estado que presten servicios en el Municipio de Sopó.</t>
  </si>
  <si>
    <t>Mantenimiento y reparación con suministro de repuestos para la totalidad del parque automotor (motos - automoviles) que se encuentran adscritas a la fuerza pública que presta sus servicios en el Municipio de Sopó.</t>
  </si>
  <si>
    <t>Gestionar ante el Ministerio del Interior y de Justicia la adquisición de un CAI móvil y garantizar su funcionamiento</t>
  </si>
  <si>
    <t>Número de CAI Moviles adquiridos y en funcionamiento</t>
  </si>
  <si>
    <t>Realizar un convenio con la Policía Nacional para implementar el programa de control del microtráfico con el uso caninos anualmente</t>
  </si>
  <si>
    <t>Número de convenios realizados con la Policía Nacional para implementar el programa de control del microtráfico con el uso caninos anualmente</t>
  </si>
  <si>
    <t>Actualización e implementacion de  una medida policiva de control para menores  que permanecen en espacios públicos en horario nocturno, anualmente</t>
  </si>
  <si>
    <t xml:space="preserve">Número de medidas de control  para menores  que permanecen en espacios públicos en horario nocturno actualizadas e implementadas. </t>
  </si>
  <si>
    <t>Implementar 24 medidas de prohibición de control al porte de armas blancas y de fuego en conjunto con el Ejército Nacional de Colombia BR-13.</t>
  </si>
  <si>
    <t>Número de medidas de control de prohibición de porte de armas blancas y de fuego en conjunto con el Ejército Nacional de Colombia BR-13 implementadas</t>
  </si>
  <si>
    <t>Realización de operativos de control</t>
  </si>
  <si>
    <t xml:space="preserve">Implementar y regular una medida policivas de control de ventas ambulantes y acreditación de vendedores oriundos del municipio, anualmente </t>
  </si>
  <si>
    <t>Número de medidas policivas de control de ventas ambulantes y acreditación de vendedores oriundos del municipio implementadas anualmente</t>
  </si>
  <si>
    <t>Entrega credenciales</t>
  </si>
  <si>
    <t>Implementar una medida de control de uso del espacio público anualmente</t>
  </si>
  <si>
    <t>Número de medidas de control de uso del espacio público implementadas anualmente</t>
  </si>
  <si>
    <t>Adoptar e implementar una medida policiva de control del hacinamiento en el municipio de Sopó anualmente</t>
  </si>
  <si>
    <t>Número de  medidas policivas de control del hacinamiento en el municipio de Sopó adoptadas e implementadas anualmente</t>
  </si>
  <si>
    <t>Realizar 480 visitas a establecimientos comerciales anualmente</t>
  </si>
  <si>
    <t>Número de visitas a establecimientos comerciales realizadas anualmente</t>
  </si>
  <si>
    <t>Actas de visita</t>
  </si>
  <si>
    <t>Realizar 5 jornadas de calibraciones de pesas y medidas y 5 jornadas de volumetría anualmente</t>
  </si>
  <si>
    <t>Número de jornadas de calibraciones de pesas, medidas y volumetría realizadas anualmente</t>
  </si>
  <si>
    <t>Aumentar el pie de fuerza municipal en 10 unidades y garantizar la presencia de la Fuerza Pública en todos los sectores del municipio</t>
  </si>
  <si>
    <t>Número de pie de fuerza en el municipio con presencia en el territorio municipal</t>
  </si>
  <si>
    <t>Suministro de alimentación  para el personal de la fuerza pública y órganismos de seguridad y apoyo que presten sus servicios en los eventos que se desarrollan en el municipio.</t>
  </si>
  <si>
    <t>Subsidio de alimentacion para integrantes de la policia nacional adscrito al esquema de seguridad del señor alcalde de Sopó y SIJIN</t>
  </si>
  <si>
    <t xml:space="preserve">ETB s.a. ESP presta el servicio de internet mediante la línea telefónica 8788453 al juzgado promiscuo municipal  sopó.
suministros para el mantenimiento de infraestructura de acuerdo con las necesidades.    </t>
  </si>
  <si>
    <t xml:space="preserve">Pago servicios publicos para el CAI Meusa, Subestacion de Briceño y Estacion Sopo </t>
  </si>
  <si>
    <t>Elementos de aseo y limpieza, de ferretería y papelería, estación de policía sopo, subestación Briceño, caí sopó, estacion carabineros Sopo</t>
  </si>
  <si>
    <t>Celebracion dia de la policia y condecoraciones fuerza publica asigandos al municipio de sopo</t>
  </si>
  <si>
    <t>Reactivar el programa de carabineros de la Policía Nacional para las zonas altas del municipio y garantizar su funcionamiento</t>
  </si>
  <si>
    <t>Número de programas de carabineros en funcionamiento</t>
  </si>
  <si>
    <t>Contrato de arrendamiento de inmueble para la acomodación temporal del personal de carabineros del Municipio de Sopó.</t>
  </si>
  <si>
    <t>Suministro de alimento, concentrados y medicamentos  para la manutención de los caballos del grupo montado de carabineros de seguridad del Municipio de Sopò.</t>
  </si>
  <si>
    <t>Crear el programa de carabineritos con el apoyo del grupo de carabineros del municipio</t>
  </si>
  <si>
    <t>Número de programas de carabineritos creados y funcionando en el municipio</t>
  </si>
  <si>
    <t xml:space="preserve">Realizar un convenio con el INPEC y el Centro de Atención Judicial para el menor infractor anualmente </t>
  </si>
  <si>
    <t xml:space="preserve">Número de convenios realizados con el INPEC y el Centro de Atención Judicial para el menor infractor </t>
  </si>
  <si>
    <t>Convenio para el sistema de responsabilidad penal adolescente.</t>
  </si>
  <si>
    <t>convenio de integración de servicios entre el inpec y el municipio de sopò, con el fin de aunar esfuerzos para contribuir al  funcionamiento del establecimiento penitenciario  de mediana seguridad y carcelario de zipaquirà y así poder recibir  personas sindicadas y condenadas que hayan sido privadas de la libertad por decisión de autoridad judicial</t>
  </si>
  <si>
    <t>Comunidades activas construyendo seguridad</t>
  </si>
  <si>
    <t>Crear una estrategia de recompensas por información suministrada frente a los productores y distribuidores de sustancias psicoactivas (micro tráfico), aplicando extinción de dominio  de acuerdo a la Ley 1708 de 2014, cuando sea procedente y aplicarla anualmente</t>
  </si>
  <si>
    <t>Número de estrategias de recompensas creadas y aplicadas anualmente</t>
  </si>
  <si>
    <t>Establecer y brindar recompensas para aquellas ciudadanos que colaboren con informacion que contribuya de manera veraz y oportuna a capturas y judicializacion de delincuentes.</t>
  </si>
  <si>
    <t>Conformar una Red de apoyo municipal, promover un sistema efectivo de denuncia y garantizar su funcionamiento anualmente</t>
  </si>
  <si>
    <t xml:space="preserve">Número de redes de apoyo municipal conformadas, con un sistema de denuncia efectivo y en funcionamiento </t>
  </si>
  <si>
    <t>Garantizar el funcionamiento de la Red ciudadana, mediante la vinculación de por lo menos 80 personas</t>
  </si>
  <si>
    <t>Número de personas que conforman la Red Ciudadana</t>
  </si>
  <si>
    <t>Crear y fortalecer los frentes de Seguridad Comunitaria en 25 juntas de acción comunal del municipio</t>
  </si>
  <si>
    <t>Número de frentes de seguridad comunitaria creados y fortalecidos</t>
  </si>
  <si>
    <t>Crear la Escuela de Seguridad y garantizar su funcionamiento en el municipio.</t>
  </si>
  <si>
    <t>Número de escuelas de Seguridad creadas y en funcionamiento</t>
  </si>
  <si>
    <t xml:space="preserve">Capacitar a través de la Escuela de Seguridad a 400 personas en seguridad </t>
  </si>
  <si>
    <t>Número de personas capacitadas a través de la Escuela de Seguridad</t>
  </si>
  <si>
    <t xml:space="preserve">TOTALES </t>
  </si>
  <si>
    <t xml:space="preserve">EJECUCIÓN  RECURSOS PROGRAMADOS </t>
  </si>
  <si>
    <t>ELABORÓ /NOMBRE</t>
  </si>
  <si>
    <t>REVISÓ/NOMBRE</t>
  </si>
  <si>
    <t>CARGO</t>
  </si>
  <si>
    <t>FECHA</t>
  </si>
  <si>
    <t>VIGENCIA: 2019</t>
  </si>
  <si>
    <t>Suministro e instalación de alarmas comunitarias en los diferentes barrios, sectores y veredas del Municipio</t>
  </si>
  <si>
    <t>Inclusión de las camaras de los establecimientos de comercio</t>
  </si>
  <si>
    <t>Contrato de arrendamiento de inmueble para la instalación de torre de telecomunicación en el predio "Manguruma para la implementación de la III fase del sistema de video vigilancia del Municipio de Sopó.</t>
  </si>
  <si>
    <t>Suscripción de convenio con la Fiscalia de Cundinamarca</t>
  </si>
  <si>
    <t>Garantizar el funcionamiento del CAI MOVIL del Municipio</t>
  </si>
  <si>
    <t>Solciitar apoyo del canino para los diferentes operativos</t>
  </si>
  <si>
    <t>Implementación Decreto de Toque de queda No. 148-2018</t>
  </si>
  <si>
    <t>Implementación Decreto No. 090 de 2016</t>
  </si>
  <si>
    <t>Acompañamiento al grupo de carabineritos del Municipio de Sopó</t>
  </si>
  <si>
    <t>Acompañamiento y seguimiento a la red de apoyo</t>
  </si>
  <si>
    <t xml:space="preserve">Seguimiento a la red ciudadana para su optimo funcionamiento </t>
  </si>
  <si>
    <t>Acompañamiento y seguimiento a los frentes de seguridad</t>
  </si>
  <si>
    <t>Implementación de la escuela de seguridad y convivencia ciudadana</t>
  </si>
  <si>
    <t>Seguimiento implementación Plan de Acción PISCC</t>
  </si>
  <si>
    <t>Seguimiento a la  Implementación del sistema de información</t>
  </si>
  <si>
    <t>Modificación del Decreto Hacinamiento</t>
  </si>
  <si>
    <t>Adecuación de la casa de carabineros en el parque pionono</t>
  </si>
  <si>
    <t>SECRETARIA DE GOBIERNO</t>
  </si>
  <si>
    <t>Prestación de servicios de apoyo a la gestión con el fin de realizar actividades como coordinador de  los programas de seguridad comunitarios, fortaleciendo  sinergias entre entidades y comunidad, a fin de garantizar entornos seguros para los ciudadanos soposeños y un territorio de paz.</t>
  </si>
  <si>
    <t>Suscripción de convenio para la creación de la oficina de protección al consumidor</t>
  </si>
  <si>
    <t>DINA LUZ FRANCO GONZALEZ</t>
  </si>
  <si>
    <t>Implementación complementos técnicos del sistema de video vigilancia ciudadana en el municipio de sopó.</t>
  </si>
  <si>
    <t>Suministro de prendas y elementos  con destino  a los integrantes de los diferentes programas de la fuerrza publica, Red de apoyo, Policía cívica, carabineritos del municipio de Sopó.</t>
  </si>
  <si>
    <t xml:space="preserve">
Prestación de servicios profesionales como abogado para brindar apoyo y asesoría a la secretaria de gobierno del municipio de sopó.</t>
  </si>
  <si>
    <t>Servicio de internet y arriendo de torre centro de monitoreo</t>
  </si>
  <si>
    <t>Pago de servicios para garantizar el funcionamiento continuo en el centro de monitoreo</t>
  </si>
  <si>
    <t>OMAIRA CORTES ARIZA</t>
  </si>
  <si>
    <t>SECRETARIA GESTION INTEGRAL</t>
  </si>
  <si>
    <t>27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</si>
</sst>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 #,##0_ ;_ * \-#,##0_ ;_ * &quot;-&quot;_ ;_ @_ "/>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9"/>
      <name val="Arial"/>
      <family val="2"/>
    </font>
    <font>
      <b/>
      <sz val="10"/>
      <name val="Arial"/>
      <family val="2"/>
    </font>
    <font>
      <sz val="10"/>
      <color theme="1"/>
      <name val="Calibri"/>
      <family val="2"/>
      <scheme val="minor"/>
    </font>
    <font>
      <b/>
      <sz val="8"/>
      <name val="Arial"/>
      <family val="2"/>
    </font>
    <font>
      <b/>
      <sz val="6"/>
      <name val="Arial"/>
      <family val="2"/>
    </font>
    <font>
      <b/>
      <sz val="7"/>
      <color indexed="8"/>
      <name val="Calibri"/>
      <family val="2"/>
    </font>
    <font>
      <b/>
      <sz val="8"/>
      <color theme="1"/>
      <name val="Calibri"/>
      <family val="2"/>
      <scheme val="minor"/>
    </font>
    <font>
      <sz val="8"/>
      <name val="Arial"/>
      <family val="2"/>
    </font>
    <font>
      <sz val="8"/>
      <color indexed="8"/>
      <name val="Arial"/>
      <family val="2"/>
    </font>
    <font>
      <sz val="9"/>
      <color indexed="8"/>
      <name val="Arial"/>
      <family val="2"/>
    </font>
    <font>
      <sz val="11"/>
      <color indexed="8"/>
      <name val="Calibri"/>
      <family val="2"/>
    </font>
    <font>
      <sz val="9"/>
      <name val="Arial"/>
      <family val="2"/>
    </font>
    <font>
      <sz val="9"/>
      <color theme="1"/>
      <name val="Arial"/>
      <family val="2"/>
    </font>
    <font>
      <sz val="14"/>
      <color indexed="8"/>
      <name val="Calibri"/>
      <family val="2"/>
    </font>
    <font>
      <b/>
      <sz val="18"/>
      <color indexed="8"/>
      <name val="Calibri"/>
      <family val="2"/>
    </font>
    <font>
      <sz val="10"/>
      <color indexed="8"/>
      <name val="Calibri"/>
      <family val="2"/>
    </font>
    <font>
      <sz val="8"/>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6">
    <border>
      <left/>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3" fillId="2" borderId="1" xfId="0" applyFont="1" applyFill="1" applyBorder="1" applyAlignment="1" applyProtection="1">
      <alignment horizontal="center"/>
    </xf>
    <xf numFmtId="0" fontId="3" fillId="2" borderId="0" xfId="0" applyFont="1" applyFill="1" applyBorder="1" applyAlignment="1" applyProtection="1">
      <alignment horizontal="center"/>
    </xf>
    <xf numFmtId="0" fontId="4" fillId="3" borderId="0" xfId="0" applyFont="1" applyFill="1" applyBorder="1" applyAlignment="1" applyProtection="1">
      <alignment horizontal="center"/>
    </xf>
    <xf numFmtId="0" fontId="6" fillId="4" borderId="0" xfId="0" applyFont="1" applyFill="1" applyAlignment="1" applyProtection="1">
      <alignment horizontal="justify" vertical="center" wrapText="1"/>
    </xf>
    <xf numFmtId="3" fontId="11" fillId="5" borderId="6" xfId="0" applyNumberFormat="1" applyFont="1" applyFill="1" applyBorder="1" applyAlignment="1" applyProtection="1">
      <alignment horizontal="center" vertical="center" wrapText="1"/>
    </xf>
    <xf numFmtId="3" fontId="11" fillId="6" borderId="6" xfId="0" applyNumberFormat="1" applyFont="1" applyFill="1" applyBorder="1" applyAlignment="1" applyProtection="1">
      <alignment horizontal="center" vertical="center" wrapText="1"/>
    </xf>
    <xf numFmtId="0" fontId="15" fillId="0" borderId="10" xfId="0" applyFont="1" applyBorder="1" applyAlignment="1" applyProtection="1">
      <alignment horizontal="justify" vertical="center" wrapText="1"/>
    </xf>
    <xf numFmtId="166" fontId="11" fillId="7" borderId="10" xfId="1" applyNumberFormat="1" applyFont="1" applyFill="1" applyBorder="1" applyAlignment="1" applyProtection="1">
      <alignment horizontal="center" vertical="center" wrapText="1"/>
    </xf>
    <xf numFmtId="166" fontId="11" fillId="6" borderId="10" xfId="1"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xf>
    <xf numFmtId="9" fontId="11" fillId="0" borderId="10" xfId="2" applyFont="1" applyFill="1" applyBorder="1" applyAlignment="1" applyProtection="1">
      <alignment horizontal="center" vertical="center" textRotation="90" wrapText="1"/>
    </xf>
    <xf numFmtId="166" fontId="11" fillId="3" borderId="10" xfId="1" applyNumberFormat="1" applyFont="1" applyFill="1" applyBorder="1" applyAlignment="1" applyProtection="1">
      <alignment horizontal="center" vertical="center" wrapText="1"/>
      <protection locked="0"/>
    </xf>
    <xf numFmtId="0" fontId="15" fillId="0" borderId="6" xfId="0" applyFont="1" applyBorder="1" applyAlignment="1" applyProtection="1">
      <alignment horizontal="justify" vertical="center" wrapText="1"/>
    </xf>
    <xf numFmtId="166" fontId="11" fillId="7" borderId="6" xfId="1" applyNumberFormat="1" applyFont="1" applyFill="1" applyBorder="1" applyAlignment="1" applyProtection="1">
      <alignment horizontal="center" vertical="center" wrapText="1"/>
    </xf>
    <xf numFmtId="166" fontId="11" fillId="6" borderId="6" xfId="1" applyNumberFormat="1" applyFont="1" applyFill="1" applyBorder="1" applyAlignment="1" applyProtection="1">
      <alignment horizontal="center" vertical="center" wrapText="1"/>
      <protection locked="0"/>
    </xf>
    <xf numFmtId="166" fontId="11" fillId="3" borderId="6" xfId="1" applyNumberFormat="1" applyFont="1" applyFill="1" applyBorder="1" applyAlignment="1" applyProtection="1">
      <alignment horizontal="center" vertical="center" wrapText="1"/>
      <protection locked="0"/>
    </xf>
    <xf numFmtId="0" fontId="11" fillId="6" borderId="6" xfId="1" applyNumberFormat="1" applyFont="1" applyFill="1" applyBorder="1" applyAlignment="1" applyProtection="1">
      <alignment horizontal="center" vertical="center" wrapText="1"/>
      <protection locked="0"/>
    </xf>
    <xf numFmtId="0" fontId="11" fillId="3" borderId="6" xfId="1" applyNumberFormat="1" applyFont="1" applyFill="1" applyBorder="1" applyAlignment="1" applyProtection="1">
      <alignment horizontal="center" vertical="center" wrapText="1"/>
      <protection locked="0"/>
    </xf>
    <xf numFmtId="0" fontId="15" fillId="0" borderId="13" xfId="0" applyFont="1" applyBorder="1" applyAlignment="1" applyProtection="1">
      <alignment horizontal="justify" vertical="center" wrapText="1"/>
    </xf>
    <xf numFmtId="166" fontId="11" fillId="7" borderId="13" xfId="1" applyNumberFormat="1" applyFont="1" applyFill="1" applyBorder="1" applyAlignment="1" applyProtection="1">
      <alignment horizontal="center" vertical="center" wrapText="1"/>
    </xf>
    <xf numFmtId="0" fontId="11" fillId="6" borderId="13" xfId="1" applyNumberFormat="1" applyFont="1" applyFill="1" applyBorder="1" applyAlignment="1" applyProtection="1">
      <alignment horizontal="center" vertical="center" wrapText="1"/>
      <protection locked="0"/>
    </xf>
    <xf numFmtId="0" fontId="11" fillId="3" borderId="13" xfId="1" applyNumberFormat="1" applyFont="1" applyFill="1" applyBorder="1" applyAlignment="1" applyProtection="1">
      <alignment horizontal="center" vertical="center" wrapText="1"/>
      <protection locked="0"/>
    </xf>
    <xf numFmtId="0" fontId="15" fillId="3" borderId="6" xfId="0" applyFont="1" applyFill="1" applyBorder="1" applyAlignment="1">
      <alignment horizontal="justify" vertical="center" wrapText="1"/>
    </xf>
    <xf numFmtId="0" fontId="15" fillId="3" borderId="6" xfId="0" applyFont="1" applyFill="1" applyBorder="1" applyAlignment="1">
      <alignment horizontal="center" vertical="center" wrapText="1"/>
    </xf>
    <xf numFmtId="0" fontId="13" fillId="3" borderId="10" xfId="0" applyFont="1" applyFill="1" applyBorder="1" applyAlignment="1" applyProtection="1">
      <alignment horizontal="center" vertical="center" wrapText="1"/>
    </xf>
    <xf numFmtId="9" fontId="15" fillId="6" borderId="10" xfId="2" applyFont="1" applyFill="1" applyBorder="1" applyAlignment="1" applyProtection="1">
      <alignment horizontal="center" vertical="center" wrapText="1"/>
    </xf>
    <xf numFmtId="0" fontId="11" fillId="6" borderId="10" xfId="1" applyNumberFormat="1" applyFont="1" applyFill="1" applyBorder="1" applyAlignment="1" applyProtection="1">
      <alignment horizontal="center" vertical="center" wrapText="1"/>
      <protection locked="0"/>
    </xf>
    <xf numFmtId="0" fontId="11" fillId="3" borderId="10" xfId="1" applyNumberFormat="1" applyFont="1" applyFill="1" applyBorder="1" applyAlignment="1" applyProtection="1">
      <alignment horizontal="center" vertical="center" wrapText="1"/>
      <protection locked="0"/>
    </xf>
    <xf numFmtId="0" fontId="15" fillId="0" borderId="6" xfId="0" applyFont="1" applyFill="1" applyBorder="1" applyAlignment="1">
      <alignment horizontal="justify" vertical="center" wrapText="1"/>
    </xf>
    <xf numFmtId="0" fontId="13" fillId="0" borderId="10" xfId="0" applyFont="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5" fillId="3" borderId="10" xfId="0" applyFont="1" applyFill="1" applyBorder="1" applyAlignment="1">
      <alignment horizontal="justify" vertical="center"/>
    </xf>
    <xf numFmtId="0" fontId="15" fillId="3" borderId="10" xfId="0" applyFont="1" applyFill="1" applyBorder="1" applyAlignment="1">
      <alignment horizontal="justify" vertical="center" wrapText="1"/>
    </xf>
    <xf numFmtId="0" fontId="15" fillId="3" borderId="10" xfId="0" applyFont="1" applyFill="1" applyBorder="1" applyAlignment="1">
      <alignment horizontal="center" vertical="center" wrapText="1"/>
    </xf>
    <xf numFmtId="0" fontId="13" fillId="3" borderId="9" xfId="0" applyFont="1" applyFill="1" applyBorder="1" applyAlignment="1" applyProtection="1">
      <alignment horizontal="center" vertical="center" wrapText="1"/>
    </xf>
    <xf numFmtId="9" fontId="15" fillId="6" borderId="6" xfId="2" applyFont="1" applyFill="1" applyBorder="1" applyAlignment="1" applyProtection="1">
      <alignment horizontal="center" vertical="center" wrapText="1"/>
    </xf>
    <xf numFmtId="0" fontId="15" fillId="0" borderId="9" xfId="0" applyFont="1" applyBorder="1" applyAlignment="1" applyProtection="1">
      <alignment horizontal="justify" vertical="center" wrapText="1"/>
    </xf>
    <xf numFmtId="166" fontId="11" fillId="7" borderId="9" xfId="1" applyNumberFormat="1" applyFont="1" applyFill="1" applyBorder="1" applyAlignment="1" applyProtection="1">
      <alignment horizontal="center" vertical="center" wrapText="1"/>
    </xf>
    <xf numFmtId="0" fontId="11" fillId="6" borderId="9" xfId="1" applyNumberFormat="1" applyFont="1" applyFill="1" applyBorder="1" applyAlignment="1" applyProtection="1">
      <alignment horizontal="center" vertical="center" wrapText="1"/>
      <protection locked="0"/>
    </xf>
    <xf numFmtId="0" fontId="11" fillId="3" borderId="9" xfId="1" applyNumberFormat="1" applyFont="1" applyFill="1" applyBorder="1" applyAlignment="1" applyProtection="1">
      <alignment horizontal="center" vertical="center" wrapText="1"/>
      <protection locked="0"/>
    </xf>
    <xf numFmtId="0" fontId="15" fillId="0" borderId="14" xfId="0" applyFont="1" applyBorder="1" applyAlignment="1" applyProtection="1">
      <alignment horizontal="justify" vertical="center" wrapText="1"/>
    </xf>
    <xf numFmtId="166" fontId="11" fillId="7" borderId="14" xfId="1" applyNumberFormat="1" applyFont="1" applyFill="1" applyBorder="1" applyAlignment="1" applyProtection="1">
      <alignment horizontal="center" vertical="center" wrapText="1"/>
    </xf>
    <xf numFmtId="0" fontId="11" fillId="6" borderId="14" xfId="1" applyNumberFormat="1" applyFont="1" applyFill="1" applyBorder="1" applyAlignment="1" applyProtection="1">
      <alignment horizontal="center" vertical="center" wrapText="1"/>
      <protection locked="0"/>
    </xf>
    <xf numFmtId="0" fontId="11" fillId="3" borderId="14" xfId="1" applyNumberFormat="1" applyFont="1" applyFill="1" applyBorder="1" applyAlignment="1" applyProtection="1">
      <alignment horizontal="center" vertical="center" wrapText="1"/>
      <protection locked="0"/>
    </xf>
    <xf numFmtId="0" fontId="15" fillId="3" borderId="6" xfId="0" applyFont="1" applyFill="1" applyBorder="1" applyAlignment="1" applyProtection="1">
      <alignment horizontal="justify" vertical="center" wrapText="1"/>
    </xf>
    <xf numFmtId="0" fontId="15" fillId="0" borderId="8" xfId="0" applyFont="1" applyBorder="1" applyAlignment="1" applyProtection="1">
      <alignment horizontal="justify" vertical="center" wrapText="1"/>
    </xf>
    <xf numFmtId="0" fontId="0" fillId="0" borderId="0" xfId="0" applyProtection="1"/>
    <xf numFmtId="166" fontId="11" fillId="6" borderId="8" xfId="1" applyNumberFormat="1" applyFont="1" applyFill="1" applyBorder="1" applyAlignment="1" applyProtection="1">
      <alignment horizontal="center" vertical="center" wrapText="1"/>
      <protection locked="0"/>
    </xf>
    <xf numFmtId="166" fontId="11" fillId="7" borderId="8" xfId="1" applyNumberFormat="1" applyFont="1" applyFill="1" applyBorder="1" applyAlignment="1" applyProtection="1">
      <alignment horizontal="center" vertical="center" wrapText="1"/>
    </xf>
    <xf numFmtId="166" fontId="11" fillId="3" borderId="8" xfId="1" applyNumberFormat="1" applyFont="1" applyFill="1" applyBorder="1" applyAlignment="1" applyProtection="1">
      <alignment horizontal="center" vertical="center" wrapText="1"/>
      <protection locked="0"/>
    </xf>
    <xf numFmtId="166" fontId="11" fillId="6" borderId="13" xfId="1" applyNumberFormat="1" applyFont="1" applyFill="1" applyBorder="1" applyAlignment="1" applyProtection="1">
      <alignment horizontal="center" vertical="center" wrapText="1"/>
      <protection locked="0"/>
    </xf>
    <xf numFmtId="166" fontId="11" fillId="3" borderId="13" xfId="1" applyNumberFormat="1" applyFont="1" applyFill="1" applyBorder="1" applyAlignment="1" applyProtection="1">
      <alignment horizontal="center" vertical="center" wrapText="1"/>
      <protection locked="0"/>
    </xf>
    <xf numFmtId="9" fontId="15" fillId="6" borderId="14" xfId="2" applyFont="1" applyFill="1" applyBorder="1" applyAlignment="1" applyProtection="1">
      <alignment vertical="center" wrapText="1"/>
    </xf>
    <xf numFmtId="166" fontId="11" fillId="6" borderId="14" xfId="1" applyNumberFormat="1" applyFont="1" applyFill="1" applyBorder="1" applyAlignment="1" applyProtection="1">
      <alignment horizontal="center" vertical="center" wrapText="1"/>
      <protection locked="0"/>
    </xf>
    <xf numFmtId="166" fontId="11" fillId="3" borderId="9" xfId="1" applyNumberFormat="1" applyFont="1" applyFill="1" applyBorder="1" applyAlignment="1" applyProtection="1">
      <alignment horizontal="center" vertical="center" wrapText="1"/>
      <protection locked="0"/>
    </xf>
    <xf numFmtId="0" fontId="13" fillId="0" borderId="9" xfId="0" applyFont="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9" fontId="15" fillId="6" borderId="6" xfId="2" applyFont="1" applyFill="1" applyBorder="1" applyAlignment="1" applyProtection="1">
      <alignment vertical="center" wrapText="1"/>
    </xf>
    <xf numFmtId="166" fontId="11" fillId="6" borderId="9" xfId="1" applyNumberFormat="1" applyFont="1" applyFill="1" applyBorder="1" applyAlignment="1" applyProtection="1">
      <alignment horizontal="center" vertical="center" wrapText="1"/>
      <protection locked="0"/>
    </xf>
    <xf numFmtId="0" fontId="16" fillId="0" borderId="6" xfId="0" applyFont="1" applyBorder="1" applyAlignment="1" applyProtection="1">
      <alignment wrapText="1"/>
    </xf>
    <xf numFmtId="0" fontId="15" fillId="0" borderId="6" xfId="0" applyFont="1" applyFill="1" applyBorder="1" applyAlignment="1">
      <alignment horizontal="center" vertical="center" wrapText="1"/>
    </xf>
    <xf numFmtId="166" fontId="11" fillId="3" borderId="14" xfId="1" applyNumberFormat="1" applyFont="1" applyFill="1" applyBorder="1" applyAlignment="1" applyProtection="1">
      <alignment horizontal="center" vertical="center" wrapText="1"/>
      <protection locked="0"/>
    </xf>
    <xf numFmtId="9" fontId="15" fillId="6" borderId="14" xfId="2" applyFont="1"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3" fillId="3" borderId="12" xfId="0" applyFont="1" applyFill="1" applyBorder="1" applyAlignment="1" applyProtection="1">
      <alignment vertical="center" wrapText="1"/>
    </xf>
    <xf numFmtId="0" fontId="13" fillId="0" borderId="12" xfId="0" applyFont="1" applyBorder="1" applyAlignment="1" applyProtection="1">
      <alignment vertical="center" wrapText="1"/>
    </xf>
    <xf numFmtId="9" fontId="14" fillId="0" borderId="12" xfId="2" applyFont="1" applyBorder="1" applyProtection="1"/>
    <xf numFmtId="9" fontId="14" fillId="0" borderId="21" xfId="2" applyFont="1" applyBorder="1" applyProtection="1"/>
    <xf numFmtId="3" fontId="0" fillId="0" borderId="19" xfId="0" applyNumberFormat="1" applyFont="1" applyBorder="1" applyAlignment="1" applyProtection="1"/>
    <xf numFmtId="9" fontId="14" fillId="0" borderId="23" xfId="2" applyFont="1" applyBorder="1" applyProtection="1"/>
    <xf numFmtId="3" fontId="0" fillId="3" borderId="19" xfId="0" applyNumberFormat="1" applyFont="1" applyFill="1" applyBorder="1" applyAlignment="1" applyProtection="1"/>
    <xf numFmtId="166" fontId="0" fillId="3" borderId="0" xfId="0" applyNumberFormat="1" applyFill="1" applyProtection="1"/>
    <xf numFmtId="0" fontId="0" fillId="3" borderId="0" xfId="0" applyFill="1" applyProtection="1"/>
    <xf numFmtId="0" fontId="13" fillId="3" borderId="6" xfId="0" applyFont="1" applyFill="1" applyBorder="1" applyAlignment="1" applyProtection="1">
      <alignment horizontal="left" vertical="top"/>
    </xf>
    <xf numFmtId="0" fontId="19" fillId="3" borderId="0" xfId="0" applyFont="1" applyFill="1" applyBorder="1" applyAlignment="1" applyProtection="1">
      <alignment vertical="top"/>
    </xf>
    <xf numFmtId="0" fontId="19" fillId="3" borderId="24" xfId="0" applyFont="1" applyFill="1" applyBorder="1" applyAlignment="1" applyProtection="1">
      <alignment vertical="top"/>
    </xf>
    <xf numFmtId="3" fontId="0" fillId="3" borderId="0" xfId="0" applyNumberFormat="1" applyFill="1" applyProtection="1"/>
    <xf numFmtId="0" fontId="19" fillId="3" borderId="25" xfId="0" applyFont="1" applyFill="1" applyBorder="1" applyAlignment="1" applyProtection="1">
      <alignment vertical="top"/>
    </xf>
    <xf numFmtId="0" fontId="11" fillId="6" borderId="8" xfId="1" applyNumberFormat="1" applyFont="1" applyFill="1" applyBorder="1" applyAlignment="1" applyProtection="1">
      <alignment horizontal="center" vertical="center" wrapText="1"/>
      <protection locked="0"/>
    </xf>
    <xf numFmtId="0" fontId="11" fillId="3" borderId="8" xfId="1" applyNumberFormat="1" applyFont="1" applyFill="1" applyBorder="1" applyAlignment="1" applyProtection="1">
      <alignment horizontal="center" vertical="center" wrapText="1"/>
      <protection locked="0"/>
    </xf>
    <xf numFmtId="0" fontId="15" fillId="3" borderId="14" xfId="0" applyFont="1" applyFill="1" applyBorder="1" applyAlignment="1" applyProtection="1">
      <alignment horizontal="justify" vertical="center" wrapText="1"/>
    </xf>
    <xf numFmtId="3" fontId="0" fillId="0" borderId="0" xfId="0" applyNumberFormat="1"/>
    <xf numFmtId="0" fontId="20" fillId="0" borderId="0" xfId="0" applyFont="1" applyAlignment="1" applyProtection="1">
      <alignment vertical="center"/>
    </xf>
    <xf numFmtId="0" fontId="20" fillId="0" borderId="6" xfId="0" applyFont="1" applyBorder="1" applyAlignment="1" applyProtection="1">
      <alignment vertical="center"/>
    </xf>
    <xf numFmtId="0" fontId="0" fillId="0" borderId="6" xfId="0" applyBorder="1"/>
    <xf numFmtId="15" fontId="19" fillId="0" borderId="6" xfId="0" applyNumberFormat="1" applyFont="1" applyBorder="1" applyAlignment="1" applyProtection="1">
      <alignment horizontal="center" vertical="top"/>
    </xf>
    <xf numFmtId="0" fontId="19" fillId="0" borderId="6" xfId="0" applyFont="1" applyBorder="1" applyAlignment="1" applyProtection="1">
      <alignment horizontal="center" vertical="top"/>
    </xf>
    <xf numFmtId="0" fontId="0" fillId="0" borderId="6" xfId="0" applyBorder="1" applyAlignment="1" applyProtection="1">
      <alignment horizontal="center"/>
    </xf>
    <xf numFmtId="0" fontId="17" fillId="0" borderId="18" xfId="0" applyFont="1" applyBorder="1" applyAlignment="1" applyProtection="1">
      <alignment horizontal="center" wrapText="1"/>
    </xf>
    <xf numFmtId="0" fontId="17" fillId="0" borderId="19" xfId="0" applyFont="1" applyBorder="1" applyAlignment="1" applyProtection="1">
      <alignment horizontal="center" wrapText="1"/>
    </xf>
    <xf numFmtId="0" fontId="17" fillId="0" borderId="20" xfId="0" applyFont="1" applyBorder="1" applyAlignment="1" applyProtection="1">
      <alignment horizontal="center" wrapText="1"/>
    </xf>
    <xf numFmtId="0" fontId="0" fillId="0" borderId="22" xfId="0" applyFont="1" applyBorder="1" applyAlignment="1" applyProtection="1">
      <alignment horizontal="center"/>
    </xf>
    <xf numFmtId="0" fontId="0" fillId="0" borderId="19" xfId="0" applyFont="1" applyBorder="1" applyAlignment="1" applyProtection="1">
      <alignment horizontal="center"/>
    </xf>
    <xf numFmtId="0" fontId="18" fillId="0" borderId="0" xfId="0" applyFont="1" applyBorder="1" applyAlignment="1" applyProtection="1">
      <alignment horizontal="left" wrapText="1"/>
    </xf>
    <xf numFmtId="0" fontId="14" fillId="3" borderId="0" xfId="0" applyFont="1" applyFill="1" applyBorder="1" applyAlignment="1" applyProtection="1">
      <alignment horizontal="center" vertical="top"/>
    </xf>
    <xf numFmtId="0" fontId="13" fillId="0" borderId="15"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9" fontId="15" fillId="6" borderId="9" xfId="2" applyFont="1" applyFill="1" applyBorder="1" applyAlignment="1" applyProtection="1">
      <alignment horizontal="center" vertical="center" wrapText="1"/>
    </xf>
    <xf numFmtId="9" fontId="15" fillId="6" borderId="12" xfId="2" applyFont="1"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9" fontId="15" fillId="6" borderId="10" xfId="2"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9" fontId="15" fillId="6" borderId="15" xfId="2" applyFont="1" applyFill="1" applyBorder="1" applyAlignment="1" applyProtection="1">
      <alignment horizontal="center" vertical="center" wrapText="1"/>
    </xf>
    <xf numFmtId="0" fontId="9" fillId="6" borderId="6" xfId="0" applyFont="1" applyFill="1" applyBorder="1" applyAlignment="1" applyProtection="1">
      <alignment horizontal="center" vertical="center" textRotation="90" wrapText="1"/>
    </xf>
    <xf numFmtId="0" fontId="7" fillId="5" borderId="6" xfId="0" applyFont="1" applyFill="1" applyBorder="1" applyAlignment="1" applyProtection="1">
      <alignment horizontal="center" vertical="center" wrapText="1"/>
    </xf>
    <xf numFmtId="3" fontId="7" fillId="5" borderId="6" xfId="0" applyNumberFormat="1" applyFont="1" applyFill="1" applyBorder="1" applyAlignment="1" applyProtection="1">
      <alignment horizontal="center" vertical="center"/>
    </xf>
    <xf numFmtId="0" fontId="0" fillId="3" borderId="7" xfId="0"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3" fillId="2" borderId="1" xfId="0" applyFont="1" applyFill="1" applyBorder="1" applyAlignment="1" applyProtection="1">
      <alignment horizontal="center"/>
    </xf>
    <xf numFmtId="0" fontId="3" fillId="2" borderId="0" xfId="0" applyFont="1" applyFill="1" applyBorder="1" applyAlignment="1" applyProtection="1">
      <alignment horizontal="center"/>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2" fillId="5" borderId="6" xfId="0" applyFont="1" applyFill="1" applyBorder="1" applyAlignment="1" applyProtection="1">
      <alignment horizontal="center" vertical="center" wrapText="1"/>
    </xf>
    <xf numFmtId="3" fontId="8" fillId="5" borderId="6"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center" vertical="center" wrapText="1"/>
    </xf>
    <xf numFmtId="0" fontId="7" fillId="5" borderId="6" xfId="0" applyFont="1" applyFill="1" applyBorder="1" applyAlignment="1" applyProtection="1">
      <alignment horizontal="justify" vertical="center" wrapText="1"/>
    </xf>
    <xf numFmtId="165" fontId="7" fillId="5" borderId="6" xfId="0" applyNumberFormat="1" applyFont="1" applyFill="1" applyBorder="1" applyAlignment="1" applyProtection="1">
      <alignment horizontal="center" vertical="center" wrapText="1"/>
    </xf>
    <xf numFmtId="165" fontId="4" fillId="5" borderId="6" xfId="0" applyNumberFormat="1" applyFont="1" applyFill="1" applyBorder="1" applyAlignment="1" applyProtection="1">
      <alignment horizontal="center" vertical="center" wrapText="1"/>
    </xf>
    <xf numFmtId="4" fontId="8" fillId="6" borderId="6" xfId="0" applyNumberFormat="1" applyFont="1" applyFill="1" applyBorder="1" applyAlignment="1" applyProtection="1">
      <alignment horizontal="center" vertical="center" textRotation="90" wrapText="1"/>
    </xf>
    <xf numFmtId="0" fontId="8" fillId="6" borderId="6" xfId="0" applyFont="1" applyFill="1" applyBorder="1" applyAlignment="1" applyProtection="1">
      <alignment horizontal="center" vertical="center" textRotation="90" wrapText="1"/>
    </xf>
    <xf numFmtId="3" fontId="8" fillId="5" borderId="6" xfId="0" applyNumberFormat="1" applyFont="1" applyFill="1" applyBorder="1" applyAlignment="1" applyProtection="1">
      <alignment horizontal="center" vertical="center" textRotation="90"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83345</xdr:colOff>
      <xdr:row>2</xdr:row>
      <xdr:rowOff>174483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963650" y="38101"/>
          <a:ext cx="873920"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5"/>
  <sheetViews>
    <sheetView tabSelected="1" topLeftCell="H79" zoomScaleNormal="100" workbookViewId="0">
      <selection activeCell="O90" sqref="O90:T90"/>
    </sheetView>
  </sheetViews>
  <sheetFormatPr baseColWidth="10" defaultRowHeight="15" x14ac:dyDescent="0.25"/>
  <cols>
    <col min="1" max="1" width="5.85546875" customWidth="1"/>
    <col min="2" max="2" width="25" customWidth="1"/>
    <col min="3" max="4" width="27.28515625" customWidth="1"/>
    <col min="5" max="8" width="6" customWidth="1"/>
    <col min="9" max="9" width="6.28515625" customWidth="1"/>
    <col min="10" max="10" width="34.7109375" customWidth="1"/>
    <col min="11" max="11" width="13.5703125" customWidth="1"/>
    <col min="12" max="12" width="10.85546875" customWidth="1"/>
    <col min="13" max="13" width="13.85546875" customWidth="1"/>
    <col min="14" max="18" width="10.85546875" customWidth="1"/>
    <col min="19" max="19" width="20.5703125" customWidth="1"/>
    <col min="20" max="20" width="17.7109375" customWidth="1"/>
    <col min="21" max="21" width="11.42578125" customWidth="1"/>
    <col min="22" max="22" width="54" customWidth="1"/>
  </cols>
  <sheetData>
    <row r="1" spans="1:22" x14ac:dyDescent="0.25">
      <c r="A1" s="118" t="s">
        <v>0</v>
      </c>
      <c r="B1" s="119"/>
      <c r="C1" s="119"/>
      <c r="D1" s="119"/>
      <c r="E1" s="119"/>
      <c r="F1" s="119"/>
      <c r="G1" s="119"/>
      <c r="H1" s="119"/>
      <c r="I1" s="119"/>
      <c r="J1" s="119"/>
      <c r="K1" s="119"/>
      <c r="L1" s="119"/>
      <c r="M1" s="119"/>
      <c r="N1" s="119"/>
      <c r="O1" s="119"/>
      <c r="P1" s="119"/>
      <c r="Q1" s="119"/>
      <c r="R1" s="119"/>
      <c r="S1" s="119"/>
      <c r="T1" s="119"/>
      <c r="U1" s="119"/>
      <c r="V1" s="119"/>
    </row>
    <row r="2" spans="1:22" x14ac:dyDescent="0.25">
      <c r="A2" s="118" t="s">
        <v>1</v>
      </c>
      <c r="B2" s="119"/>
      <c r="C2" s="119"/>
      <c r="D2" s="119"/>
      <c r="E2" s="119"/>
      <c r="F2" s="119"/>
      <c r="G2" s="119"/>
      <c r="H2" s="119"/>
      <c r="I2" s="119"/>
      <c r="J2" s="119"/>
      <c r="K2" s="119"/>
      <c r="L2" s="119"/>
      <c r="M2" s="119"/>
      <c r="N2" s="119"/>
      <c r="O2" s="119"/>
      <c r="P2" s="119"/>
      <c r="Q2" s="119"/>
      <c r="R2" s="119"/>
      <c r="S2" s="119"/>
      <c r="T2" s="119"/>
      <c r="U2" s="119"/>
      <c r="V2" s="119"/>
    </row>
    <row r="3" spans="1:22" x14ac:dyDescent="0.25">
      <c r="A3" s="1"/>
      <c r="B3" s="2"/>
      <c r="C3" s="3"/>
      <c r="D3" s="2"/>
      <c r="E3" s="2"/>
      <c r="F3" s="2"/>
      <c r="G3" s="2"/>
      <c r="H3" s="2"/>
      <c r="I3" s="2"/>
      <c r="J3" s="2"/>
      <c r="K3" s="2"/>
      <c r="L3" s="2"/>
      <c r="M3" s="2"/>
      <c r="N3" s="2"/>
      <c r="O3" s="2"/>
      <c r="P3" s="2"/>
      <c r="Q3" s="2"/>
      <c r="R3" s="2"/>
      <c r="S3" s="2"/>
      <c r="T3" s="2"/>
      <c r="U3" s="2"/>
      <c r="V3" s="2"/>
    </row>
    <row r="4" spans="1:22" ht="27" customHeight="1" x14ac:dyDescent="0.25">
      <c r="A4" s="120" t="s">
        <v>2</v>
      </c>
      <c r="B4" s="121"/>
      <c r="C4" s="121"/>
      <c r="D4" s="121"/>
      <c r="E4" s="121"/>
      <c r="F4" s="122"/>
      <c r="G4" s="123" t="s">
        <v>3</v>
      </c>
      <c r="H4" s="124"/>
      <c r="I4" s="124"/>
      <c r="J4" s="124"/>
      <c r="K4" s="124"/>
      <c r="L4" s="125"/>
      <c r="M4" s="123" t="s">
        <v>132</v>
      </c>
      <c r="N4" s="124"/>
      <c r="O4" s="124"/>
      <c r="P4" s="125"/>
      <c r="Q4" s="126" t="s">
        <v>4</v>
      </c>
      <c r="R4" s="127"/>
      <c r="S4" s="127"/>
      <c r="T4" s="127"/>
      <c r="U4" s="127"/>
      <c r="V4" s="128"/>
    </row>
    <row r="5" spans="1:22" x14ac:dyDescent="0.25">
      <c r="A5" s="131" t="s">
        <v>5</v>
      </c>
      <c r="B5" s="131"/>
      <c r="C5" s="131"/>
      <c r="D5" s="131"/>
      <c r="E5" s="131"/>
      <c r="F5" s="131"/>
      <c r="G5" s="131"/>
      <c r="H5" s="131"/>
      <c r="I5" s="131"/>
      <c r="J5" s="131"/>
      <c r="K5" s="131"/>
      <c r="L5" s="131"/>
      <c r="M5" s="132" t="s">
        <v>6</v>
      </c>
      <c r="N5" s="132"/>
      <c r="O5" s="132"/>
      <c r="P5" s="132"/>
      <c r="Q5" s="132"/>
      <c r="R5" s="132"/>
      <c r="S5" s="132"/>
      <c r="T5" s="132"/>
      <c r="U5" s="132"/>
      <c r="V5" s="132"/>
    </row>
    <row r="6" spans="1:22" x14ac:dyDescent="0.25">
      <c r="A6" s="133"/>
      <c r="B6" s="133"/>
      <c r="C6" s="133"/>
      <c r="D6" s="133"/>
      <c r="E6" s="133"/>
      <c r="F6" s="133"/>
      <c r="G6" s="133"/>
      <c r="H6" s="133"/>
      <c r="I6" s="133"/>
      <c r="J6" s="133"/>
      <c r="K6" s="133"/>
      <c r="L6" s="133"/>
      <c r="M6" s="133"/>
      <c r="N6" s="133"/>
      <c r="O6" s="133"/>
      <c r="P6" s="133"/>
      <c r="Q6" s="133"/>
      <c r="R6" s="133"/>
      <c r="S6" s="133"/>
      <c r="T6" s="133"/>
      <c r="U6" s="133"/>
      <c r="V6" s="4"/>
    </row>
    <row r="7" spans="1:22" x14ac:dyDescent="0.25">
      <c r="A7" s="134" t="s">
        <v>7</v>
      </c>
      <c r="B7" s="135" t="s">
        <v>8</v>
      </c>
      <c r="C7" s="136" t="s">
        <v>9</v>
      </c>
      <c r="D7" s="114" t="s">
        <v>10</v>
      </c>
      <c r="E7" s="137" t="s">
        <v>11</v>
      </c>
      <c r="F7" s="137" t="s">
        <v>12</v>
      </c>
      <c r="G7" s="138" t="s">
        <v>13</v>
      </c>
      <c r="H7" s="138" t="s">
        <v>14</v>
      </c>
      <c r="I7" s="113" t="s">
        <v>15</v>
      </c>
      <c r="J7" s="114" t="s">
        <v>16</v>
      </c>
      <c r="K7" s="115" t="s">
        <v>17</v>
      </c>
      <c r="L7" s="115"/>
      <c r="M7" s="115"/>
      <c r="N7" s="115"/>
      <c r="O7" s="115"/>
      <c r="P7" s="115"/>
      <c r="Q7" s="115"/>
      <c r="R7" s="115"/>
      <c r="S7" s="115"/>
      <c r="T7" s="115"/>
      <c r="U7" s="115"/>
      <c r="V7" s="129" t="s">
        <v>18</v>
      </c>
    </row>
    <row r="8" spans="1:22" x14ac:dyDescent="0.25">
      <c r="A8" s="134"/>
      <c r="B8" s="135"/>
      <c r="C8" s="136"/>
      <c r="D8" s="114"/>
      <c r="E8" s="137"/>
      <c r="F8" s="137"/>
      <c r="G8" s="138"/>
      <c r="H8" s="138"/>
      <c r="I8" s="113"/>
      <c r="J8" s="114"/>
      <c r="K8" s="130" t="s">
        <v>19</v>
      </c>
      <c r="L8" s="130"/>
      <c r="M8" s="130" t="s">
        <v>20</v>
      </c>
      <c r="N8" s="130"/>
      <c r="O8" s="130" t="s">
        <v>21</v>
      </c>
      <c r="P8" s="130"/>
      <c r="Q8" s="130" t="s">
        <v>22</v>
      </c>
      <c r="R8" s="130"/>
      <c r="S8" s="130" t="s">
        <v>23</v>
      </c>
      <c r="T8" s="130"/>
      <c r="U8" s="139" t="s">
        <v>24</v>
      </c>
      <c r="V8" s="129"/>
    </row>
    <row r="9" spans="1:22" x14ac:dyDescent="0.25">
      <c r="A9" s="134"/>
      <c r="B9" s="135"/>
      <c r="C9" s="136"/>
      <c r="D9" s="114"/>
      <c r="E9" s="137"/>
      <c r="F9" s="137"/>
      <c r="G9" s="138"/>
      <c r="H9" s="138"/>
      <c r="I9" s="113"/>
      <c r="J9" s="114"/>
      <c r="K9" s="5" t="s">
        <v>25</v>
      </c>
      <c r="L9" s="6" t="s">
        <v>26</v>
      </c>
      <c r="M9" s="5" t="s">
        <v>25</v>
      </c>
      <c r="N9" s="6" t="s">
        <v>26</v>
      </c>
      <c r="O9" s="5" t="s">
        <v>25</v>
      </c>
      <c r="P9" s="6" t="s">
        <v>26</v>
      </c>
      <c r="Q9" s="5" t="s">
        <v>25</v>
      </c>
      <c r="R9" s="6" t="s">
        <v>26</v>
      </c>
      <c r="S9" s="5" t="s">
        <v>25</v>
      </c>
      <c r="T9" s="6" t="s">
        <v>26</v>
      </c>
      <c r="U9" s="139"/>
      <c r="V9" s="129"/>
    </row>
    <row r="10" spans="1:22" ht="32.25" x14ac:dyDescent="0.25">
      <c r="A10" s="116">
        <v>1</v>
      </c>
      <c r="B10" s="117" t="s">
        <v>27</v>
      </c>
      <c r="C10" s="100" t="s">
        <v>28</v>
      </c>
      <c r="D10" s="97" t="s">
        <v>29</v>
      </c>
      <c r="E10" s="97">
        <v>0</v>
      </c>
      <c r="F10" s="97">
        <v>1</v>
      </c>
      <c r="G10" s="97">
        <v>1</v>
      </c>
      <c r="H10" s="100"/>
      <c r="I10" s="102">
        <f>+H10/G10*100</f>
        <v>0</v>
      </c>
      <c r="J10" s="7" t="s">
        <v>146</v>
      </c>
      <c r="K10" s="8"/>
      <c r="L10" s="9"/>
      <c r="M10" s="8"/>
      <c r="N10" s="9"/>
      <c r="O10" s="8"/>
      <c r="P10" s="9"/>
      <c r="Q10" s="8"/>
      <c r="R10" s="9"/>
      <c r="S10" s="10">
        <f>+K10+M10+O10+Q10</f>
        <v>0</v>
      </c>
      <c r="T10" s="10">
        <f>+L10+N10+P10+R10</f>
        <v>0</v>
      </c>
      <c r="U10" s="11" t="e">
        <f>+T10/S10*100</f>
        <v>#DIV/0!</v>
      </c>
      <c r="V10" s="12"/>
    </row>
    <row r="11" spans="1:22" ht="32.25" x14ac:dyDescent="0.25">
      <c r="A11" s="105"/>
      <c r="B11" s="110"/>
      <c r="C11" s="100"/>
      <c r="D11" s="97"/>
      <c r="E11" s="97"/>
      <c r="F11" s="97"/>
      <c r="G11" s="97"/>
      <c r="H11" s="100"/>
      <c r="I11" s="102"/>
      <c r="J11" s="13"/>
      <c r="K11" s="14"/>
      <c r="L11" s="15"/>
      <c r="M11" s="14"/>
      <c r="N11" s="15"/>
      <c r="O11" s="14"/>
      <c r="P11" s="15"/>
      <c r="Q11" s="14"/>
      <c r="R11" s="15"/>
      <c r="S11" s="10">
        <f t="shared" ref="S11:T32" si="0">+K11+M11+O11+Q11</f>
        <v>0</v>
      </c>
      <c r="T11" s="10">
        <f t="shared" si="0"/>
        <v>0</v>
      </c>
      <c r="U11" s="11" t="e">
        <f t="shared" ref="U11:U32" si="1">+T11/S11*100</f>
        <v>#DIV/0!</v>
      </c>
      <c r="V11" s="16"/>
    </row>
    <row r="12" spans="1:22" ht="32.25" x14ac:dyDescent="0.25">
      <c r="A12" s="105"/>
      <c r="B12" s="110"/>
      <c r="C12" s="100"/>
      <c r="D12" s="97"/>
      <c r="E12" s="97"/>
      <c r="F12" s="97"/>
      <c r="G12" s="97"/>
      <c r="H12" s="100"/>
      <c r="I12" s="102"/>
      <c r="J12" s="13"/>
      <c r="K12" s="14"/>
      <c r="L12" s="17"/>
      <c r="M12" s="14"/>
      <c r="N12" s="17"/>
      <c r="O12" s="14"/>
      <c r="P12" s="17"/>
      <c r="Q12" s="14"/>
      <c r="R12" s="17"/>
      <c r="S12" s="10">
        <f t="shared" si="0"/>
        <v>0</v>
      </c>
      <c r="T12" s="10">
        <f t="shared" si="0"/>
        <v>0</v>
      </c>
      <c r="U12" s="11" t="e">
        <f t="shared" si="1"/>
        <v>#DIV/0!</v>
      </c>
      <c r="V12" s="18"/>
    </row>
    <row r="13" spans="1:22" ht="33" thickBot="1" x14ac:dyDescent="0.3">
      <c r="A13" s="105"/>
      <c r="B13" s="110"/>
      <c r="C13" s="101"/>
      <c r="D13" s="98"/>
      <c r="E13" s="98"/>
      <c r="F13" s="98"/>
      <c r="G13" s="98"/>
      <c r="H13" s="101"/>
      <c r="I13" s="103"/>
      <c r="J13" s="19"/>
      <c r="K13" s="20"/>
      <c r="L13" s="21"/>
      <c r="M13" s="20"/>
      <c r="N13" s="21"/>
      <c r="O13" s="20"/>
      <c r="P13" s="21"/>
      <c r="Q13" s="20"/>
      <c r="R13" s="21"/>
      <c r="S13" s="10">
        <f t="shared" si="0"/>
        <v>0</v>
      </c>
      <c r="T13" s="10">
        <f t="shared" si="0"/>
        <v>0</v>
      </c>
      <c r="U13" s="11" t="e">
        <f t="shared" si="1"/>
        <v>#DIV/0!</v>
      </c>
      <c r="V13" s="22"/>
    </row>
    <row r="14" spans="1:22" ht="72" x14ac:dyDescent="0.25">
      <c r="A14" s="105"/>
      <c r="B14" s="110"/>
      <c r="C14" s="23" t="s">
        <v>30</v>
      </c>
      <c r="D14" s="23" t="s">
        <v>31</v>
      </c>
      <c r="E14" s="24">
        <v>0</v>
      </c>
      <c r="F14" s="24">
        <v>1</v>
      </c>
      <c r="G14" s="24">
        <v>1</v>
      </c>
      <c r="H14" s="25"/>
      <c r="I14" s="26"/>
      <c r="J14" s="7" t="s">
        <v>32</v>
      </c>
      <c r="K14" s="8"/>
      <c r="L14" s="27"/>
      <c r="M14" s="8"/>
      <c r="N14" s="27"/>
      <c r="O14" s="8"/>
      <c r="P14" s="27"/>
      <c r="Q14" s="8"/>
      <c r="R14" s="27"/>
      <c r="S14" s="10">
        <f t="shared" si="0"/>
        <v>0</v>
      </c>
      <c r="T14" s="10">
        <f t="shared" si="0"/>
        <v>0</v>
      </c>
      <c r="U14" s="11" t="e">
        <f t="shared" si="1"/>
        <v>#DIV/0!</v>
      </c>
      <c r="V14" s="28"/>
    </row>
    <row r="15" spans="1:22" ht="48" x14ac:dyDescent="0.25">
      <c r="A15" s="105"/>
      <c r="B15" s="110"/>
      <c r="C15" s="100" t="s">
        <v>33</v>
      </c>
      <c r="D15" s="97" t="s">
        <v>34</v>
      </c>
      <c r="E15" s="97">
        <v>1</v>
      </c>
      <c r="F15" s="97">
        <v>1</v>
      </c>
      <c r="G15" s="97">
        <v>1</v>
      </c>
      <c r="H15" s="100"/>
      <c r="I15" s="102">
        <f>I19</f>
        <v>0</v>
      </c>
      <c r="J15" s="7" t="s">
        <v>35</v>
      </c>
      <c r="K15" s="8">
        <v>44386131</v>
      </c>
      <c r="L15" s="9">
        <v>44386131</v>
      </c>
      <c r="M15" s="8"/>
      <c r="N15" s="9"/>
      <c r="O15" s="8"/>
      <c r="P15" s="9"/>
      <c r="Q15" s="8"/>
      <c r="R15" s="9"/>
      <c r="S15" s="10">
        <f>+K15+M15+O15+Q15</f>
        <v>44386131</v>
      </c>
      <c r="T15" s="10">
        <f>+L15+N15+P15+R15</f>
        <v>44386131</v>
      </c>
      <c r="U15" s="11">
        <f>+T15/S15*100</f>
        <v>100</v>
      </c>
      <c r="V15" s="12"/>
    </row>
    <row r="16" spans="1:22" ht="35.25" x14ac:dyDescent="0.25">
      <c r="A16" s="105"/>
      <c r="B16" s="110"/>
      <c r="C16" s="100"/>
      <c r="D16" s="97"/>
      <c r="E16" s="97"/>
      <c r="F16" s="97"/>
      <c r="G16" s="97"/>
      <c r="H16" s="100"/>
      <c r="I16" s="102"/>
      <c r="J16" s="13" t="s">
        <v>36</v>
      </c>
      <c r="K16" s="14">
        <v>1311000</v>
      </c>
      <c r="L16" s="15">
        <v>1311000</v>
      </c>
      <c r="M16" s="14"/>
      <c r="N16" s="15"/>
      <c r="O16" s="14"/>
      <c r="P16" s="15"/>
      <c r="Q16" s="14"/>
      <c r="R16" s="15"/>
      <c r="S16" s="10">
        <f t="shared" ref="S16:T20" si="2">+K16+M16+O16+Q16</f>
        <v>1311000</v>
      </c>
      <c r="T16" s="10">
        <f t="shared" si="2"/>
        <v>1311000</v>
      </c>
      <c r="U16" s="11">
        <f t="shared" ref="U16:U20" si="3">+T16/S16*100</f>
        <v>100</v>
      </c>
      <c r="V16" s="16"/>
    </row>
    <row r="17" spans="1:22" ht="32.25" x14ac:dyDescent="0.25">
      <c r="A17" s="105"/>
      <c r="B17" s="110"/>
      <c r="C17" s="100"/>
      <c r="D17" s="97"/>
      <c r="E17" s="97"/>
      <c r="F17" s="97"/>
      <c r="G17" s="97"/>
      <c r="H17" s="100"/>
      <c r="I17" s="102"/>
      <c r="J17" s="13"/>
      <c r="K17" s="14"/>
      <c r="L17" s="17"/>
      <c r="M17" s="14"/>
      <c r="N17" s="17"/>
      <c r="O17" s="14"/>
      <c r="P17" s="17"/>
      <c r="Q17" s="14"/>
      <c r="R17" s="17"/>
      <c r="S17" s="10">
        <f t="shared" si="2"/>
        <v>0</v>
      </c>
      <c r="T17" s="10">
        <f t="shared" si="2"/>
        <v>0</v>
      </c>
      <c r="U17" s="11" t="e">
        <f t="shared" si="3"/>
        <v>#DIV/0!</v>
      </c>
      <c r="V17" s="18"/>
    </row>
    <row r="18" spans="1:22" ht="33" thickBot="1" x14ac:dyDescent="0.3">
      <c r="A18" s="105"/>
      <c r="B18" s="110"/>
      <c r="C18" s="101"/>
      <c r="D18" s="98"/>
      <c r="E18" s="98"/>
      <c r="F18" s="98"/>
      <c r="G18" s="98"/>
      <c r="H18" s="101"/>
      <c r="I18" s="103"/>
      <c r="J18" s="19"/>
      <c r="K18" s="20"/>
      <c r="L18" s="21"/>
      <c r="M18" s="20"/>
      <c r="N18" s="21"/>
      <c r="O18" s="20"/>
      <c r="P18" s="21"/>
      <c r="Q18" s="20"/>
      <c r="R18" s="21"/>
      <c r="S18" s="10">
        <f t="shared" si="2"/>
        <v>0</v>
      </c>
      <c r="T18" s="10">
        <f t="shared" si="2"/>
        <v>0</v>
      </c>
      <c r="U18" s="11" t="e">
        <f t="shared" si="3"/>
        <v>#DIV/0!</v>
      </c>
      <c r="V18" s="22"/>
    </row>
    <row r="19" spans="1:22" ht="60" x14ac:dyDescent="0.25">
      <c r="A19" s="105"/>
      <c r="B19" s="110"/>
      <c r="C19" s="23" t="s">
        <v>37</v>
      </c>
      <c r="D19" s="29" t="s">
        <v>38</v>
      </c>
      <c r="E19" s="24">
        <v>0</v>
      </c>
      <c r="F19" s="30">
        <v>1</v>
      </c>
      <c r="G19" s="30">
        <v>1</v>
      </c>
      <c r="H19" s="31"/>
      <c r="I19" s="26"/>
      <c r="J19" s="7" t="s">
        <v>39</v>
      </c>
      <c r="K19" s="8"/>
      <c r="L19" s="27"/>
      <c r="M19" s="8"/>
      <c r="N19" s="27"/>
      <c r="O19" s="8"/>
      <c r="P19" s="27"/>
      <c r="Q19" s="8"/>
      <c r="R19" s="27"/>
      <c r="S19" s="10">
        <f t="shared" si="2"/>
        <v>0</v>
      </c>
      <c r="T19" s="10">
        <f t="shared" si="2"/>
        <v>0</v>
      </c>
      <c r="U19" s="11" t="e">
        <f t="shared" si="3"/>
        <v>#DIV/0!</v>
      </c>
      <c r="V19" s="28"/>
    </row>
    <row r="20" spans="1:22" ht="60.75" thickBot="1" x14ac:dyDescent="0.3">
      <c r="A20" s="105"/>
      <c r="B20" s="110"/>
      <c r="C20" s="32" t="s">
        <v>40</v>
      </c>
      <c r="D20" s="33" t="s">
        <v>41</v>
      </c>
      <c r="E20" s="34">
        <v>0</v>
      </c>
      <c r="F20" s="34">
        <v>1</v>
      </c>
      <c r="G20" s="34">
        <v>0.6</v>
      </c>
      <c r="H20" s="35"/>
      <c r="I20" s="36"/>
      <c r="J20" s="37" t="s">
        <v>147</v>
      </c>
      <c r="K20" s="38"/>
      <c r="L20" s="39"/>
      <c r="M20" s="38"/>
      <c r="N20" s="39"/>
      <c r="O20" s="38"/>
      <c r="P20" s="39"/>
      <c r="Q20" s="38"/>
      <c r="R20" s="39"/>
      <c r="S20" s="10">
        <f t="shared" si="2"/>
        <v>0</v>
      </c>
      <c r="T20" s="10">
        <f t="shared" si="2"/>
        <v>0</v>
      </c>
      <c r="U20" s="11" t="e">
        <f t="shared" si="3"/>
        <v>#DIV/0!</v>
      </c>
      <c r="V20" s="40"/>
    </row>
    <row r="21" spans="1:22" ht="35.25" x14ac:dyDescent="0.25">
      <c r="A21" s="105"/>
      <c r="B21" s="110"/>
      <c r="C21" s="99" t="s">
        <v>42</v>
      </c>
      <c r="D21" s="96" t="s">
        <v>43</v>
      </c>
      <c r="E21" s="96">
        <v>0</v>
      </c>
      <c r="F21" s="96">
        <v>1</v>
      </c>
      <c r="G21" s="96">
        <v>1</v>
      </c>
      <c r="H21" s="99"/>
      <c r="I21" s="102">
        <f t="shared" ref="I21" si="4">+H21/G21*100</f>
        <v>0</v>
      </c>
      <c r="J21" s="41" t="s">
        <v>44</v>
      </c>
      <c r="K21" s="42">
        <v>19800000</v>
      </c>
      <c r="L21" s="43">
        <v>19800000</v>
      </c>
      <c r="M21" s="42"/>
      <c r="N21" s="43"/>
      <c r="O21" s="42"/>
      <c r="P21" s="43"/>
      <c r="Q21" s="42"/>
      <c r="R21" s="43"/>
      <c r="S21" s="10">
        <f>+K21+M21+O21+Q21</f>
        <v>19800000</v>
      </c>
      <c r="T21" s="10">
        <f t="shared" si="0"/>
        <v>19800000</v>
      </c>
      <c r="U21" s="11">
        <f>+T21/S21*100</f>
        <v>100</v>
      </c>
      <c r="V21" s="44"/>
    </row>
    <row r="22" spans="1:22" ht="72" x14ac:dyDescent="0.25">
      <c r="A22" s="105"/>
      <c r="B22" s="110"/>
      <c r="C22" s="100"/>
      <c r="D22" s="97"/>
      <c r="E22" s="97"/>
      <c r="F22" s="97"/>
      <c r="G22" s="97"/>
      <c r="H22" s="100"/>
      <c r="I22" s="102"/>
      <c r="J22" s="45" t="s">
        <v>45</v>
      </c>
      <c r="K22" s="14">
        <v>12188276</v>
      </c>
      <c r="L22" s="17">
        <v>12188276</v>
      </c>
      <c r="M22" s="14"/>
      <c r="N22" s="17"/>
      <c r="O22" s="14"/>
      <c r="P22" s="17"/>
      <c r="Q22" s="14"/>
      <c r="R22" s="17"/>
      <c r="S22" s="10">
        <f t="shared" si="0"/>
        <v>12188276</v>
      </c>
      <c r="T22" s="10">
        <f t="shared" si="0"/>
        <v>12188276</v>
      </c>
      <c r="U22" s="11">
        <f t="shared" si="1"/>
        <v>100</v>
      </c>
      <c r="V22" s="18"/>
    </row>
    <row r="23" spans="1:22" ht="120" x14ac:dyDescent="0.25">
      <c r="A23" s="105"/>
      <c r="B23" s="110"/>
      <c r="C23" s="100"/>
      <c r="D23" s="97"/>
      <c r="E23" s="97"/>
      <c r="F23" s="97"/>
      <c r="G23" s="97"/>
      <c r="H23" s="100"/>
      <c r="I23" s="102"/>
      <c r="J23" s="45" t="s">
        <v>46</v>
      </c>
      <c r="K23" s="14">
        <v>17131300</v>
      </c>
      <c r="L23" s="17">
        <v>17131300</v>
      </c>
      <c r="M23" s="14"/>
      <c r="N23" s="17"/>
      <c r="O23" s="14"/>
      <c r="P23" s="17"/>
      <c r="Q23" s="14"/>
      <c r="R23" s="17"/>
      <c r="S23" s="10">
        <f t="shared" si="0"/>
        <v>17131300</v>
      </c>
      <c r="T23" s="10">
        <f>L23+N23+P23+R23</f>
        <v>17131300</v>
      </c>
      <c r="U23" s="11">
        <f t="shared" si="1"/>
        <v>100</v>
      </c>
      <c r="V23" s="18"/>
    </row>
    <row r="24" spans="1:22" ht="96" x14ac:dyDescent="0.25">
      <c r="A24" s="105"/>
      <c r="B24" s="110"/>
      <c r="C24" s="100"/>
      <c r="D24" s="97"/>
      <c r="E24" s="97"/>
      <c r="F24" s="97"/>
      <c r="G24" s="97"/>
      <c r="H24" s="100"/>
      <c r="I24" s="102"/>
      <c r="J24" s="45" t="s">
        <v>151</v>
      </c>
      <c r="K24" s="14">
        <v>30000000</v>
      </c>
      <c r="L24" s="17">
        <v>30000000</v>
      </c>
      <c r="M24" s="14"/>
      <c r="N24" s="17"/>
      <c r="O24" s="14"/>
      <c r="P24" s="17"/>
      <c r="Q24" s="14"/>
      <c r="R24" s="17"/>
      <c r="S24" s="10">
        <f t="shared" si="0"/>
        <v>30000000</v>
      </c>
      <c r="T24" s="10">
        <f>L24+N24+P24+R24</f>
        <v>30000000</v>
      </c>
      <c r="U24" s="11"/>
      <c r="V24" s="18"/>
    </row>
    <row r="25" spans="1:22" ht="72" x14ac:dyDescent="0.25">
      <c r="A25" s="105"/>
      <c r="B25" s="110"/>
      <c r="C25" s="100"/>
      <c r="D25" s="97"/>
      <c r="E25" s="97"/>
      <c r="F25" s="97"/>
      <c r="G25" s="97"/>
      <c r="H25" s="100"/>
      <c r="I25" s="102"/>
      <c r="J25" s="13" t="s">
        <v>47</v>
      </c>
      <c r="K25" s="14">
        <v>35816533</v>
      </c>
      <c r="L25" s="15">
        <v>35816533</v>
      </c>
      <c r="M25" s="14"/>
      <c r="N25" s="15"/>
      <c r="O25" s="14"/>
      <c r="P25" s="15"/>
      <c r="Q25" s="14"/>
      <c r="R25" s="15"/>
      <c r="S25" s="10">
        <f t="shared" si="0"/>
        <v>35816533</v>
      </c>
      <c r="T25" s="10">
        <f t="shared" si="0"/>
        <v>35816533</v>
      </c>
      <c r="U25" s="11">
        <f t="shared" si="1"/>
        <v>100</v>
      </c>
      <c r="V25" s="16"/>
    </row>
    <row r="26" spans="1:22" x14ac:dyDescent="0.25">
      <c r="A26" s="105"/>
      <c r="B26" s="110"/>
      <c r="C26" s="100"/>
      <c r="D26" s="97"/>
      <c r="E26" s="97"/>
      <c r="F26" s="97"/>
      <c r="G26" s="97"/>
      <c r="H26" s="100"/>
      <c r="I26" s="102"/>
      <c r="J26" s="46" t="s">
        <v>48</v>
      </c>
      <c r="K26" s="47"/>
      <c r="L26" s="48"/>
      <c r="M26" s="49"/>
      <c r="N26" s="48"/>
      <c r="O26" s="49"/>
      <c r="P26" s="48"/>
      <c r="Q26" s="49">
        <v>96153505</v>
      </c>
      <c r="R26" s="48">
        <v>19976000</v>
      </c>
      <c r="S26" s="10">
        <f>+Q26+M26+O26+K26</f>
        <v>96153505</v>
      </c>
      <c r="T26" s="10">
        <f>R26+P26+N26+L26</f>
        <v>19976000</v>
      </c>
      <c r="U26" s="11"/>
      <c r="V26" s="50"/>
    </row>
    <row r="27" spans="1:22" ht="60" customHeight="1" x14ac:dyDescent="0.25">
      <c r="A27" s="105"/>
      <c r="B27" s="110"/>
      <c r="C27" s="100"/>
      <c r="D27" s="97"/>
      <c r="E27" s="97"/>
      <c r="F27" s="97"/>
      <c r="G27" s="97"/>
      <c r="H27" s="100"/>
      <c r="I27" s="102"/>
      <c r="J27" s="46" t="s">
        <v>156</v>
      </c>
      <c r="K27" s="38">
        <v>4000000</v>
      </c>
      <c r="L27" s="48">
        <v>4000000</v>
      </c>
      <c r="M27" s="49"/>
      <c r="N27" s="48"/>
      <c r="O27" s="49"/>
      <c r="P27" s="48"/>
      <c r="Q27" s="49"/>
      <c r="R27" s="48"/>
      <c r="S27" s="10">
        <v>4000000</v>
      </c>
      <c r="T27" s="10">
        <v>4000000</v>
      </c>
      <c r="U27" s="11">
        <v>1</v>
      </c>
      <c r="V27" s="50"/>
    </row>
    <row r="28" spans="1:22" ht="60.75" thickBot="1" x14ac:dyDescent="0.3">
      <c r="A28" s="106"/>
      <c r="B28" s="111"/>
      <c r="C28" s="101"/>
      <c r="D28" s="98"/>
      <c r="E28" s="98"/>
      <c r="F28" s="98"/>
      <c r="G28" s="98"/>
      <c r="H28" s="101"/>
      <c r="I28" s="103"/>
      <c r="J28" s="19" t="s">
        <v>49</v>
      </c>
      <c r="K28" s="20">
        <v>256256000</v>
      </c>
      <c r="L28" s="51">
        <v>256256000</v>
      </c>
      <c r="M28" s="20"/>
      <c r="N28" s="51"/>
      <c r="O28" s="20"/>
      <c r="P28" s="51"/>
      <c r="Q28" s="20"/>
      <c r="R28" s="51"/>
      <c r="S28" s="10">
        <f t="shared" si="0"/>
        <v>256256000</v>
      </c>
      <c r="T28" s="10">
        <f t="shared" si="0"/>
        <v>256256000</v>
      </c>
      <c r="U28" s="11">
        <f>+T28/S28*100</f>
        <v>100</v>
      </c>
      <c r="V28" s="52"/>
    </row>
    <row r="29" spans="1:22" ht="48" x14ac:dyDescent="0.25">
      <c r="A29" s="104">
        <v>2</v>
      </c>
      <c r="B29" s="109" t="s">
        <v>50</v>
      </c>
      <c r="C29" s="23" t="s">
        <v>51</v>
      </c>
      <c r="D29" s="23" t="s">
        <v>52</v>
      </c>
      <c r="E29" s="24">
        <v>0</v>
      </c>
      <c r="F29" s="24">
        <v>1</v>
      </c>
      <c r="G29" s="24">
        <v>0.6</v>
      </c>
      <c r="H29" s="31"/>
      <c r="I29" s="53"/>
      <c r="J29" s="46" t="s">
        <v>133</v>
      </c>
      <c r="K29" s="42"/>
      <c r="L29" s="54"/>
      <c r="M29" s="42"/>
      <c r="N29" s="54"/>
      <c r="O29" s="42"/>
      <c r="P29" s="54"/>
      <c r="Q29" s="42">
        <v>252262150</v>
      </c>
      <c r="R29" s="54">
        <v>252262150</v>
      </c>
      <c r="S29" s="10">
        <f t="shared" si="0"/>
        <v>252262150</v>
      </c>
      <c r="T29" s="10">
        <f t="shared" si="0"/>
        <v>252262150</v>
      </c>
      <c r="U29" s="11">
        <f>+T29/S29*100</f>
        <v>100</v>
      </c>
      <c r="V29" s="55"/>
    </row>
    <row r="30" spans="1:22" ht="72" x14ac:dyDescent="0.25">
      <c r="A30" s="105"/>
      <c r="B30" s="110"/>
      <c r="C30" s="23" t="s">
        <v>53</v>
      </c>
      <c r="D30" s="23" t="s">
        <v>54</v>
      </c>
      <c r="E30" s="24">
        <v>0</v>
      </c>
      <c r="F30" s="24">
        <v>4</v>
      </c>
      <c r="G30" s="56">
        <v>1</v>
      </c>
      <c r="H30" s="57"/>
      <c r="I30" s="58"/>
      <c r="J30" s="13" t="s">
        <v>55</v>
      </c>
      <c r="K30" s="14"/>
      <c r="L30" s="9"/>
      <c r="M30" s="8"/>
      <c r="N30" s="15"/>
      <c r="O30" s="8"/>
      <c r="P30" s="15"/>
      <c r="Q30" s="14"/>
      <c r="R30" s="15"/>
      <c r="S30" s="10">
        <f t="shared" si="0"/>
        <v>0</v>
      </c>
      <c r="T30" s="10">
        <f t="shared" si="0"/>
        <v>0</v>
      </c>
      <c r="U30" s="11" t="e">
        <f>+T30/S30*100</f>
        <v>#DIV/0!</v>
      </c>
      <c r="V30" s="55"/>
    </row>
    <row r="31" spans="1:22" ht="72" x14ac:dyDescent="0.25">
      <c r="A31" s="105"/>
      <c r="B31" s="110"/>
      <c r="C31" s="23" t="s">
        <v>56</v>
      </c>
      <c r="D31" s="23" t="s">
        <v>57</v>
      </c>
      <c r="E31" s="24">
        <v>60</v>
      </c>
      <c r="F31" s="24">
        <v>60</v>
      </c>
      <c r="G31" s="24">
        <v>90</v>
      </c>
      <c r="H31" s="57"/>
      <c r="I31" s="58"/>
      <c r="J31" s="13" t="s">
        <v>55</v>
      </c>
      <c r="K31" s="14"/>
      <c r="L31" s="15"/>
      <c r="M31" s="8"/>
      <c r="N31" s="15"/>
      <c r="O31" s="8"/>
      <c r="P31" s="15"/>
      <c r="Q31" s="14"/>
      <c r="R31" s="15"/>
      <c r="S31" s="10">
        <f t="shared" si="0"/>
        <v>0</v>
      </c>
      <c r="T31" s="10">
        <f t="shared" si="0"/>
        <v>0</v>
      </c>
      <c r="U31" s="11" t="e">
        <f>+T31/S31*100</f>
        <v>#DIV/0!</v>
      </c>
      <c r="V31" s="55"/>
    </row>
    <row r="32" spans="1:22" ht="84.75" thickBot="1" x14ac:dyDescent="0.3">
      <c r="A32" s="105"/>
      <c r="B32" s="110"/>
      <c r="C32" s="23" t="s">
        <v>58</v>
      </c>
      <c r="D32" s="23" t="s">
        <v>59</v>
      </c>
      <c r="E32" s="24">
        <v>0</v>
      </c>
      <c r="F32" s="24">
        <v>1</v>
      </c>
      <c r="G32" s="24">
        <v>1</v>
      </c>
      <c r="H32" s="25"/>
      <c r="I32" s="58"/>
      <c r="J32" s="46" t="s">
        <v>134</v>
      </c>
      <c r="K32" s="8"/>
      <c r="L32" s="59"/>
      <c r="M32" s="8"/>
      <c r="N32" s="59"/>
      <c r="O32" s="38"/>
      <c r="P32" s="59"/>
      <c r="Q32" s="38"/>
      <c r="R32" s="59"/>
      <c r="S32" s="10">
        <f t="shared" si="0"/>
        <v>0</v>
      </c>
      <c r="T32" s="10">
        <f t="shared" si="0"/>
        <v>0</v>
      </c>
      <c r="U32" s="11" t="e">
        <f t="shared" si="1"/>
        <v>#DIV/0!</v>
      </c>
      <c r="V32" s="55"/>
    </row>
    <row r="33" spans="1:22" ht="72" x14ac:dyDescent="0.25">
      <c r="A33" s="105"/>
      <c r="B33" s="110"/>
      <c r="C33" s="99" t="s">
        <v>60</v>
      </c>
      <c r="D33" s="96" t="s">
        <v>61</v>
      </c>
      <c r="E33" s="96">
        <v>13</v>
      </c>
      <c r="F33" s="96">
        <v>43</v>
      </c>
      <c r="G33" s="96">
        <v>28</v>
      </c>
      <c r="H33" s="100"/>
      <c r="I33" s="102">
        <f t="shared" ref="I33" si="5">+H33/G33*100</f>
        <v>0</v>
      </c>
      <c r="J33" s="13" t="s">
        <v>62</v>
      </c>
      <c r="K33" s="8"/>
      <c r="L33" s="43"/>
      <c r="M33" s="47"/>
      <c r="N33" s="43"/>
      <c r="O33" s="42"/>
      <c r="P33" s="43"/>
      <c r="Q33" s="42">
        <v>0</v>
      </c>
      <c r="R33" s="43">
        <v>0</v>
      </c>
      <c r="S33" s="10">
        <f>+K33+M33+O33+Q33</f>
        <v>0</v>
      </c>
      <c r="T33" s="10">
        <f t="shared" ref="S33:T58" si="6">+L33+N33+P33+R33</f>
        <v>0</v>
      </c>
      <c r="U33" s="11" t="e">
        <f>+T33/S33*100</f>
        <v>#DIV/0!</v>
      </c>
      <c r="V33" s="44"/>
    </row>
    <row r="34" spans="1:22" ht="72.75" x14ac:dyDescent="0.25">
      <c r="A34" s="105"/>
      <c r="B34" s="110"/>
      <c r="C34" s="100"/>
      <c r="D34" s="97"/>
      <c r="E34" s="97"/>
      <c r="F34" s="97"/>
      <c r="G34" s="97"/>
      <c r="H34" s="100"/>
      <c r="I34" s="102"/>
      <c r="J34" s="60" t="s">
        <v>63</v>
      </c>
      <c r="K34" s="83">
        <v>6190800</v>
      </c>
      <c r="L34" s="17">
        <v>4333560</v>
      </c>
      <c r="M34" s="14"/>
      <c r="N34" s="17"/>
      <c r="O34" s="14"/>
      <c r="P34" s="17"/>
      <c r="Q34" s="14"/>
      <c r="R34" s="17"/>
      <c r="S34" s="10">
        <f>+K34+M34+O34+Q34</f>
        <v>6190800</v>
      </c>
      <c r="T34" s="10">
        <f t="shared" si="6"/>
        <v>4333560</v>
      </c>
      <c r="U34" s="11">
        <f t="shared" ref="U34:U75" si="7">+T34/S34*100</f>
        <v>70</v>
      </c>
      <c r="V34" s="18"/>
    </row>
    <row r="35" spans="1:22" ht="36" x14ac:dyDescent="0.25">
      <c r="A35" s="105"/>
      <c r="B35" s="110"/>
      <c r="C35" s="100"/>
      <c r="D35" s="97"/>
      <c r="E35" s="97"/>
      <c r="F35" s="97"/>
      <c r="G35" s="97"/>
      <c r="H35" s="100"/>
      <c r="I35" s="102"/>
      <c r="J35" s="13" t="s">
        <v>64</v>
      </c>
      <c r="K35" s="14">
        <v>20000000</v>
      </c>
      <c r="L35" s="17">
        <v>20000000</v>
      </c>
      <c r="M35" s="14"/>
      <c r="N35" s="17"/>
      <c r="O35" s="14"/>
      <c r="P35" s="17"/>
      <c r="Q35" s="14"/>
      <c r="R35" s="17"/>
      <c r="S35" s="10">
        <f t="shared" si="6"/>
        <v>20000000</v>
      </c>
      <c r="T35" s="10">
        <f t="shared" si="6"/>
        <v>20000000</v>
      </c>
      <c r="U35" s="11">
        <f t="shared" si="7"/>
        <v>100</v>
      </c>
      <c r="V35" s="18"/>
    </row>
    <row r="36" spans="1:22" ht="36" x14ac:dyDescent="0.25">
      <c r="A36" s="105"/>
      <c r="B36" s="110"/>
      <c r="C36" s="100"/>
      <c r="D36" s="97"/>
      <c r="E36" s="97"/>
      <c r="F36" s="97"/>
      <c r="G36" s="97"/>
      <c r="H36" s="100"/>
      <c r="I36" s="102"/>
      <c r="J36" s="13" t="s">
        <v>154</v>
      </c>
      <c r="K36" s="14">
        <v>82612578</v>
      </c>
      <c r="L36" s="79">
        <v>82612578</v>
      </c>
      <c r="M36" s="49"/>
      <c r="N36" s="79"/>
      <c r="O36" s="49"/>
      <c r="P36" s="79"/>
      <c r="Q36" s="49"/>
      <c r="R36" s="79"/>
      <c r="S36" s="10">
        <f t="shared" ref="S36" si="8">+K36+M36+O36+Q36</f>
        <v>82612578</v>
      </c>
      <c r="T36" s="10">
        <f t="shared" ref="T36" si="9">+L36+N36+P36+R36</f>
        <v>82612578</v>
      </c>
      <c r="U36" s="11">
        <f t="shared" si="7"/>
        <v>100</v>
      </c>
      <c r="V36" s="80"/>
    </row>
    <row r="37" spans="1:22" ht="72.75" thickBot="1" x14ac:dyDescent="0.3">
      <c r="A37" s="105"/>
      <c r="B37" s="110"/>
      <c r="C37" s="100"/>
      <c r="D37" s="97"/>
      <c r="E37" s="97"/>
      <c r="F37" s="97"/>
      <c r="G37" s="97"/>
      <c r="H37" s="100"/>
      <c r="I37" s="102"/>
      <c r="J37" s="46" t="s">
        <v>135</v>
      </c>
      <c r="K37" s="84"/>
      <c r="L37" s="79"/>
      <c r="M37" s="49"/>
      <c r="N37" s="79"/>
      <c r="O37" s="49"/>
      <c r="P37" s="79"/>
      <c r="Q37" s="49"/>
      <c r="R37" s="79"/>
      <c r="S37" s="10">
        <f>K37+M37+O37+Q37</f>
        <v>0</v>
      </c>
      <c r="T37" s="10"/>
      <c r="U37" s="11"/>
      <c r="V37" s="80"/>
    </row>
    <row r="38" spans="1:22" ht="48" x14ac:dyDescent="0.25">
      <c r="A38" s="104">
        <v>3</v>
      </c>
      <c r="B38" s="109" t="s">
        <v>65</v>
      </c>
      <c r="C38" s="99" t="s">
        <v>66</v>
      </c>
      <c r="D38" s="96" t="s">
        <v>67</v>
      </c>
      <c r="E38" s="96">
        <v>0</v>
      </c>
      <c r="F38" s="96">
        <v>1</v>
      </c>
      <c r="G38" s="96">
        <v>1</v>
      </c>
      <c r="H38" s="99"/>
      <c r="I38" s="112">
        <f>+H38/G38*100</f>
        <v>0</v>
      </c>
      <c r="J38" s="41" t="s">
        <v>68</v>
      </c>
      <c r="K38" s="42">
        <v>25000000</v>
      </c>
      <c r="L38" s="43">
        <v>20000000</v>
      </c>
      <c r="M38" s="42"/>
      <c r="N38" s="43"/>
      <c r="O38" s="42"/>
      <c r="P38" s="43"/>
      <c r="Q38" s="42"/>
      <c r="R38" s="43"/>
      <c r="S38" s="10">
        <f t="shared" si="6"/>
        <v>25000000</v>
      </c>
      <c r="T38" s="10">
        <f t="shared" si="6"/>
        <v>20000000</v>
      </c>
      <c r="U38" s="11">
        <f t="shared" si="7"/>
        <v>80</v>
      </c>
      <c r="V38" s="44"/>
    </row>
    <row r="39" spans="1:22" ht="32.25" x14ac:dyDescent="0.25">
      <c r="A39" s="105"/>
      <c r="B39" s="110"/>
      <c r="C39" s="100"/>
      <c r="D39" s="97"/>
      <c r="E39" s="97"/>
      <c r="F39" s="97"/>
      <c r="G39" s="97"/>
      <c r="H39" s="100"/>
      <c r="I39" s="102"/>
      <c r="J39" s="13" t="s">
        <v>136</v>
      </c>
      <c r="K39" s="14"/>
      <c r="L39" s="17"/>
      <c r="M39" s="14"/>
      <c r="N39" s="17"/>
      <c r="O39" s="14"/>
      <c r="P39" s="17"/>
      <c r="Q39" s="14"/>
      <c r="R39" s="17"/>
      <c r="S39" s="10">
        <f t="shared" si="6"/>
        <v>0</v>
      </c>
      <c r="T39" s="10">
        <f t="shared" si="6"/>
        <v>0</v>
      </c>
      <c r="U39" s="11" t="e">
        <f t="shared" si="7"/>
        <v>#DIV/0!</v>
      </c>
      <c r="V39" s="18"/>
    </row>
    <row r="40" spans="1:22" ht="32.25" x14ac:dyDescent="0.25">
      <c r="A40" s="105"/>
      <c r="B40" s="110"/>
      <c r="C40" s="100"/>
      <c r="D40" s="97"/>
      <c r="E40" s="97"/>
      <c r="F40" s="97"/>
      <c r="G40" s="97"/>
      <c r="H40" s="100"/>
      <c r="I40" s="102"/>
      <c r="J40" s="13"/>
      <c r="K40" s="14"/>
      <c r="L40" s="15"/>
      <c r="M40" s="14"/>
      <c r="N40" s="15"/>
      <c r="O40" s="14"/>
      <c r="P40" s="15"/>
      <c r="Q40" s="14"/>
      <c r="R40" s="15"/>
      <c r="S40" s="10">
        <f t="shared" si="6"/>
        <v>0</v>
      </c>
      <c r="T40" s="10">
        <f t="shared" si="6"/>
        <v>0</v>
      </c>
      <c r="U40" s="11" t="e">
        <f t="shared" si="7"/>
        <v>#DIV/0!</v>
      </c>
      <c r="V40" s="16"/>
    </row>
    <row r="41" spans="1:22" ht="33" thickBot="1" x14ac:dyDescent="0.3">
      <c r="A41" s="105"/>
      <c r="B41" s="110"/>
      <c r="C41" s="101"/>
      <c r="D41" s="98"/>
      <c r="E41" s="98"/>
      <c r="F41" s="98"/>
      <c r="G41" s="98"/>
      <c r="H41" s="101"/>
      <c r="I41" s="103"/>
      <c r="J41" s="19"/>
      <c r="K41" s="20"/>
      <c r="L41" s="51"/>
      <c r="M41" s="20"/>
      <c r="N41" s="51"/>
      <c r="O41" s="20"/>
      <c r="P41" s="51"/>
      <c r="Q41" s="20"/>
      <c r="R41" s="51"/>
      <c r="S41" s="10">
        <f t="shared" si="6"/>
        <v>0</v>
      </c>
      <c r="T41" s="10">
        <f t="shared" si="6"/>
        <v>0</v>
      </c>
      <c r="U41" s="11" t="e">
        <f t="shared" si="7"/>
        <v>#DIV/0!</v>
      </c>
      <c r="V41" s="52"/>
    </row>
    <row r="42" spans="1:22" ht="72" x14ac:dyDescent="0.25">
      <c r="A42" s="105"/>
      <c r="B42" s="110"/>
      <c r="C42" s="99" t="s">
        <v>69</v>
      </c>
      <c r="D42" s="96" t="s">
        <v>70</v>
      </c>
      <c r="E42" s="96">
        <v>17</v>
      </c>
      <c r="F42" s="96">
        <v>25</v>
      </c>
      <c r="G42" s="96">
        <v>25</v>
      </c>
      <c r="H42" s="99"/>
      <c r="I42" s="112">
        <f>+H42/G42*100</f>
        <v>0</v>
      </c>
      <c r="J42" s="41" t="s">
        <v>71</v>
      </c>
      <c r="K42" s="42">
        <v>85000000</v>
      </c>
      <c r="L42" s="43">
        <v>63609179</v>
      </c>
      <c r="M42" s="42"/>
      <c r="N42" s="43"/>
      <c r="O42" s="42"/>
      <c r="P42" s="43"/>
      <c r="Q42" s="42"/>
      <c r="R42" s="43"/>
      <c r="S42" s="10">
        <f>+M42+K42+O42+Q42</f>
        <v>85000000</v>
      </c>
      <c r="T42" s="10">
        <f t="shared" si="6"/>
        <v>63609179</v>
      </c>
      <c r="U42" s="11">
        <f t="shared" si="7"/>
        <v>74.834328235294123</v>
      </c>
      <c r="V42" s="44"/>
    </row>
    <row r="43" spans="1:22" ht="72" x14ac:dyDescent="0.25">
      <c r="A43" s="105"/>
      <c r="B43" s="110"/>
      <c r="C43" s="100"/>
      <c r="D43" s="97"/>
      <c r="E43" s="97"/>
      <c r="F43" s="97"/>
      <c r="G43" s="97"/>
      <c r="H43" s="100"/>
      <c r="I43" s="102"/>
      <c r="J43" s="13" t="s">
        <v>72</v>
      </c>
      <c r="K43" s="14">
        <v>124206315</v>
      </c>
      <c r="L43" s="17">
        <v>124206315</v>
      </c>
      <c r="M43" s="14"/>
      <c r="N43" s="17"/>
      <c r="O43" s="14"/>
      <c r="P43" s="17"/>
      <c r="Q43" s="14"/>
      <c r="R43" s="17"/>
      <c r="S43" s="10">
        <f t="shared" ref="S43:T75" si="10">+K43+M43+O43+Q43</f>
        <v>124206315</v>
      </c>
      <c r="T43" s="10">
        <f t="shared" si="6"/>
        <v>124206315</v>
      </c>
      <c r="U43" s="11">
        <f t="shared" si="7"/>
        <v>100</v>
      </c>
      <c r="V43" s="18"/>
    </row>
    <row r="44" spans="1:22" ht="32.25" x14ac:dyDescent="0.25">
      <c r="A44" s="105"/>
      <c r="B44" s="110"/>
      <c r="C44" s="100"/>
      <c r="D44" s="97"/>
      <c r="E44" s="97"/>
      <c r="F44" s="97"/>
      <c r="G44" s="97"/>
      <c r="H44" s="100"/>
      <c r="I44" s="102"/>
      <c r="J44" s="13"/>
      <c r="K44" s="14"/>
      <c r="L44" s="17"/>
      <c r="M44" s="14"/>
      <c r="N44" s="17"/>
      <c r="O44" s="14"/>
      <c r="P44" s="17"/>
      <c r="Q44" s="14"/>
      <c r="R44" s="17"/>
      <c r="S44" s="10">
        <f t="shared" si="10"/>
        <v>0</v>
      </c>
      <c r="T44" s="10">
        <f t="shared" si="6"/>
        <v>0</v>
      </c>
      <c r="U44" s="11" t="e">
        <f t="shared" si="7"/>
        <v>#DIV/0!</v>
      </c>
      <c r="V44" s="18"/>
    </row>
    <row r="45" spans="1:22" ht="33" thickBot="1" x14ac:dyDescent="0.3">
      <c r="A45" s="105"/>
      <c r="B45" s="110"/>
      <c r="C45" s="101"/>
      <c r="D45" s="98"/>
      <c r="E45" s="98"/>
      <c r="F45" s="98"/>
      <c r="G45" s="98"/>
      <c r="H45" s="101"/>
      <c r="I45" s="103"/>
      <c r="J45" s="19"/>
      <c r="K45" s="20"/>
      <c r="L45" s="21"/>
      <c r="M45" s="20"/>
      <c r="N45" s="21"/>
      <c r="O45" s="20"/>
      <c r="P45" s="21"/>
      <c r="Q45" s="20"/>
      <c r="R45" s="21"/>
      <c r="S45" s="10">
        <f t="shared" si="10"/>
        <v>0</v>
      </c>
      <c r="T45" s="10">
        <f t="shared" si="6"/>
        <v>0</v>
      </c>
      <c r="U45" s="11" t="e">
        <f t="shared" si="7"/>
        <v>#DIV/0!</v>
      </c>
      <c r="V45" s="22"/>
    </row>
    <row r="46" spans="1:22" ht="48" x14ac:dyDescent="0.25">
      <c r="A46" s="105"/>
      <c r="B46" s="110"/>
      <c r="C46" s="23" t="s">
        <v>73</v>
      </c>
      <c r="D46" s="23" t="s">
        <v>74</v>
      </c>
      <c r="E46" s="24">
        <v>0</v>
      </c>
      <c r="F46" s="24">
        <v>1</v>
      </c>
      <c r="G46" s="24">
        <v>1</v>
      </c>
      <c r="H46" s="25"/>
      <c r="I46" s="26"/>
      <c r="J46" s="7" t="s">
        <v>137</v>
      </c>
      <c r="K46" s="8"/>
      <c r="L46" s="27"/>
      <c r="M46" s="8"/>
      <c r="N46" s="27"/>
      <c r="O46" s="8"/>
      <c r="P46" s="27"/>
      <c r="Q46" s="8"/>
      <c r="R46" s="27"/>
      <c r="S46" s="10">
        <f t="shared" si="10"/>
        <v>0</v>
      </c>
      <c r="T46" s="10">
        <f t="shared" si="6"/>
        <v>0</v>
      </c>
      <c r="U46" s="11" t="e">
        <f t="shared" si="7"/>
        <v>#DIV/0!</v>
      </c>
      <c r="V46" s="40"/>
    </row>
    <row r="47" spans="1:22" ht="60" x14ac:dyDescent="0.25">
      <c r="A47" s="105"/>
      <c r="B47" s="110"/>
      <c r="C47" s="23" t="s">
        <v>75</v>
      </c>
      <c r="D47" s="23" t="s">
        <v>76</v>
      </c>
      <c r="E47" s="24">
        <v>0</v>
      </c>
      <c r="F47" s="24">
        <v>1</v>
      </c>
      <c r="G47" s="24">
        <v>1</v>
      </c>
      <c r="H47" s="57"/>
      <c r="I47" s="36"/>
      <c r="J47" s="13" t="s">
        <v>138</v>
      </c>
      <c r="K47" s="14"/>
      <c r="L47" s="17"/>
      <c r="M47" s="14"/>
      <c r="N47" s="17"/>
      <c r="O47" s="14"/>
      <c r="P47" s="17"/>
      <c r="Q47" s="14"/>
      <c r="R47" s="17"/>
      <c r="S47" s="10">
        <f t="shared" si="10"/>
        <v>0</v>
      </c>
      <c r="T47" s="10">
        <f t="shared" si="6"/>
        <v>0</v>
      </c>
      <c r="U47" s="11" t="e">
        <f t="shared" si="7"/>
        <v>#DIV/0!</v>
      </c>
      <c r="V47" s="40"/>
    </row>
    <row r="48" spans="1:22" ht="72" x14ac:dyDescent="0.25">
      <c r="A48" s="105"/>
      <c r="B48" s="110"/>
      <c r="C48" s="23" t="s">
        <v>77</v>
      </c>
      <c r="D48" s="23" t="s">
        <v>78</v>
      </c>
      <c r="E48" s="24">
        <v>1</v>
      </c>
      <c r="F48" s="24">
        <v>1</v>
      </c>
      <c r="G48" s="24">
        <v>1</v>
      </c>
      <c r="H48" s="57"/>
      <c r="I48" s="36"/>
      <c r="J48" s="13" t="s">
        <v>139</v>
      </c>
      <c r="K48" s="14"/>
      <c r="L48" s="17"/>
      <c r="M48" s="14"/>
      <c r="N48" s="17"/>
      <c r="O48" s="14"/>
      <c r="P48" s="17"/>
      <c r="Q48" s="14"/>
      <c r="R48" s="17"/>
      <c r="S48" s="10">
        <f t="shared" si="10"/>
        <v>0</v>
      </c>
      <c r="T48" s="10">
        <f t="shared" si="6"/>
        <v>0</v>
      </c>
      <c r="U48" s="11" t="e">
        <f t="shared" si="7"/>
        <v>#DIV/0!</v>
      </c>
      <c r="V48" s="40"/>
    </row>
    <row r="49" spans="1:22" ht="72" x14ac:dyDescent="0.25">
      <c r="A49" s="105"/>
      <c r="B49" s="110"/>
      <c r="C49" s="23" t="s">
        <v>79</v>
      </c>
      <c r="D49" s="23" t="s">
        <v>80</v>
      </c>
      <c r="E49" s="24">
        <v>4</v>
      </c>
      <c r="F49" s="24">
        <v>24</v>
      </c>
      <c r="G49" s="34">
        <v>12</v>
      </c>
      <c r="H49" s="57"/>
      <c r="I49" s="36"/>
      <c r="J49" s="13" t="s">
        <v>81</v>
      </c>
      <c r="K49" s="14"/>
      <c r="L49" s="17"/>
      <c r="M49" s="14"/>
      <c r="N49" s="17"/>
      <c r="O49" s="14"/>
      <c r="P49" s="17"/>
      <c r="Q49" s="14"/>
      <c r="R49" s="17"/>
      <c r="S49" s="10">
        <f t="shared" si="10"/>
        <v>0</v>
      </c>
      <c r="T49" s="10">
        <f t="shared" si="6"/>
        <v>0</v>
      </c>
      <c r="U49" s="11" t="e">
        <f t="shared" si="7"/>
        <v>#DIV/0!</v>
      </c>
      <c r="V49" s="40"/>
    </row>
    <row r="50" spans="1:22" ht="72" x14ac:dyDescent="0.25">
      <c r="A50" s="105"/>
      <c r="B50" s="110"/>
      <c r="C50" s="23" t="s">
        <v>82</v>
      </c>
      <c r="D50" s="23" t="s">
        <v>83</v>
      </c>
      <c r="E50" s="24">
        <v>0</v>
      </c>
      <c r="F50" s="24">
        <v>1</v>
      </c>
      <c r="G50" s="24">
        <v>1</v>
      </c>
      <c r="H50" s="57"/>
      <c r="I50" s="36"/>
      <c r="J50" s="13" t="s">
        <v>84</v>
      </c>
      <c r="K50" s="14"/>
      <c r="L50" s="17"/>
      <c r="M50" s="14"/>
      <c r="N50" s="17"/>
      <c r="O50" s="14"/>
      <c r="P50" s="17"/>
      <c r="Q50" s="14"/>
      <c r="R50" s="17"/>
      <c r="S50" s="10">
        <f t="shared" si="10"/>
        <v>0</v>
      </c>
      <c r="T50" s="10">
        <f t="shared" si="6"/>
        <v>0</v>
      </c>
      <c r="U50" s="11" t="e">
        <f t="shared" si="7"/>
        <v>#DIV/0!</v>
      </c>
      <c r="V50" s="40"/>
    </row>
    <row r="51" spans="1:22" ht="36" x14ac:dyDescent="0.25">
      <c r="A51" s="105"/>
      <c r="B51" s="110"/>
      <c r="C51" s="23" t="s">
        <v>85</v>
      </c>
      <c r="D51" s="23" t="s">
        <v>86</v>
      </c>
      <c r="E51" s="24">
        <v>0</v>
      </c>
      <c r="F51" s="24">
        <v>1</v>
      </c>
      <c r="G51" s="24">
        <v>1</v>
      </c>
      <c r="H51" s="57"/>
      <c r="I51" s="36"/>
      <c r="J51" s="13" t="s">
        <v>140</v>
      </c>
      <c r="K51" s="14"/>
      <c r="L51" s="17"/>
      <c r="M51" s="14"/>
      <c r="N51" s="17"/>
      <c r="O51" s="14"/>
      <c r="P51" s="17"/>
      <c r="Q51" s="14"/>
      <c r="R51" s="17"/>
      <c r="S51" s="10">
        <f t="shared" si="10"/>
        <v>0</v>
      </c>
      <c r="T51" s="10">
        <f t="shared" si="6"/>
        <v>0</v>
      </c>
      <c r="U51" s="11" t="e">
        <f t="shared" si="7"/>
        <v>#DIV/0!</v>
      </c>
      <c r="V51" s="40"/>
    </row>
    <row r="52" spans="1:22" ht="48" x14ac:dyDescent="0.25">
      <c r="A52" s="105"/>
      <c r="B52" s="110"/>
      <c r="C52" s="23" t="s">
        <v>87</v>
      </c>
      <c r="D52" s="23" t="s">
        <v>88</v>
      </c>
      <c r="E52" s="24">
        <v>0</v>
      </c>
      <c r="F52" s="24">
        <v>1</v>
      </c>
      <c r="G52" s="24">
        <v>1</v>
      </c>
      <c r="H52" s="25"/>
      <c r="I52" s="26"/>
      <c r="J52" s="7" t="s">
        <v>148</v>
      </c>
      <c r="K52" s="8"/>
      <c r="L52" s="27"/>
      <c r="M52" s="8"/>
      <c r="N52" s="27"/>
      <c r="O52" s="8"/>
      <c r="P52" s="27"/>
      <c r="Q52" s="8"/>
      <c r="R52" s="27"/>
      <c r="S52" s="10">
        <f t="shared" si="10"/>
        <v>0</v>
      </c>
      <c r="T52" s="10">
        <f t="shared" si="6"/>
        <v>0</v>
      </c>
      <c r="U52" s="11" t="e">
        <f t="shared" si="7"/>
        <v>#DIV/0!</v>
      </c>
      <c r="V52" s="40"/>
    </row>
    <row r="53" spans="1:22" ht="36.75" thickBot="1" x14ac:dyDescent="0.3">
      <c r="A53" s="105"/>
      <c r="B53" s="110"/>
      <c r="C53" s="23" t="s">
        <v>89</v>
      </c>
      <c r="D53" s="23" t="s">
        <v>90</v>
      </c>
      <c r="E53" s="61">
        <v>460</v>
      </c>
      <c r="F53" s="24">
        <v>480</v>
      </c>
      <c r="G53" s="24">
        <v>470</v>
      </c>
      <c r="H53" s="35"/>
      <c r="I53" s="36"/>
      <c r="J53" s="37" t="s">
        <v>91</v>
      </c>
      <c r="K53" s="38"/>
      <c r="L53" s="39"/>
      <c r="M53" s="38"/>
      <c r="N53" s="39"/>
      <c r="O53" s="38"/>
      <c r="P53" s="39"/>
      <c r="Q53" s="38"/>
      <c r="R53" s="39"/>
      <c r="S53" s="10">
        <f t="shared" si="10"/>
        <v>0</v>
      </c>
      <c r="T53" s="10">
        <f t="shared" si="6"/>
        <v>0</v>
      </c>
      <c r="U53" s="11" t="e">
        <f t="shared" si="7"/>
        <v>#DIV/0!</v>
      </c>
      <c r="V53" s="40"/>
    </row>
    <row r="54" spans="1:22" ht="32.25" x14ac:dyDescent="0.25">
      <c r="A54" s="105"/>
      <c r="B54" s="110"/>
      <c r="C54" s="99" t="s">
        <v>92</v>
      </c>
      <c r="D54" s="96" t="s">
        <v>93</v>
      </c>
      <c r="E54" s="96">
        <v>5</v>
      </c>
      <c r="F54" s="96">
        <v>10</v>
      </c>
      <c r="G54" s="96">
        <v>10</v>
      </c>
      <c r="H54" s="99"/>
      <c r="I54" s="102">
        <f>+H54/G54*100</f>
        <v>0</v>
      </c>
      <c r="J54" s="41" t="s">
        <v>152</v>
      </c>
      <c r="K54" s="42"/>
      <c r="L54" s="54"/>
      <c r="M54" s="42"/>
      <c r="N54" s="54"/>
      <c r="O54" s="42"/>
      <c r="P54" s="54"/>
      <c r="Q54" s="42"/>
      <c r="R54" s="54"/>
      <c r="S54" s="10">
        <f t="shared" si="10"/>
        <v>0</v>
      </c>
      <c r="T54" s="10">
        <f t="shared" si="6"/>
        <v>0</v>
      </c>
      <c r="U54" s="11" t="e">
        <f t="shared" si="7"/>
        <v>#DIV/0!</v>
      </c>
      <c r="V54" s="62"/>
    </row>
    <row r="55" spans="1:22" ht="32.25" x14ac:dyDescent="0.25">
      <c r="A55" s="105"/>
      <c r="B55" s="110"/>
      <c r="C55" s="100"/>
      <c r="D55" s="97"/>
      <c r="E55" s="97"/>
      <c r="F55" s="97"/>
      <c r="G55" s="97"/>
      <c r="H55" s="100"/>
      <c r="I55" s="102"/>
      <c r="J55" s="13"/>
      <c r="K55" s="14"/>
      <c r="L55" s="15"/>
      <c r="M55" s="14"/>
      <c r="N55" s="15"/>
      <c r="O55" s="14"/>
      <c r="P55" s="15"/>
      <c r="Q55" s="14"/>
      <c r="R55" s="15"/>
      <c r="S55" s="10">
        <f t="shared" si="10"/>
        <v>0</v>
      </c>
      <c r="T55" s="10">
        <f t="shared" si="6"/>
        <v>0</v>
      </c>
      <c r="U55" s="11" t="e">
        <f t="shared" si="7"/>
        <v>#DIV/0!</v>
      </c>
      <c r="V55" s="16"/>
    </row>
    <row r="56" spans="1:22" ht="32.25" x14ac:dyDescent="0.25">
      <c r="A56" s="105"/>
      <c r="B56" s="110"/>
      <c r="C56" s="100"/>
      <c r="D56" s="97"/>
      <c r="E56" s="97"/>
      <c r="F56" s="97"/>
      <c r="G56" s="97"/>
      <c r="H56" s="100"/>
      <c r="I56" s="102"/>
      <c r="J56" s="13"/>
      <c r="K56" s="14"/>
      <c r="L56" s="17"/>
      <c r="M56" s="14"/>
      <c r="N56" s="17"/>
      <c r="O56" s="14"/>
      <c r="P56" s="17"/>
      <c r="Q56" s="14"/>
      <c r="R56" s="17"/>
      <c r="S56" s="10">
        <f t="shared" si="10"/>
        <v>0</v>
      </c>
      <c r="T56" s="10">
        <f t="shared" si="6"/>
        <v>0</v>
      </c>
      <c r="U56" s="11" t="e">
        <f t="shared" si="7"/>
        <v>#DIV/0!</v>
      </c>
      <c r="V56" s="18"/>
    </row>
    <row r="57" spans="1:22" ht="33" thickBot="1" x14ac:dyDescent="0.3">
      <c r="A57" s="105"/>
      <c r="B57" s="110"/>
      <c r="C57" s="101"/>
      <c r="D57" s="98"/>
      <c r="E57" s="98"/>
      <c r="F57" s="98"/>
      <c r="G57" s="98"/>
      <c r="H57" s="101"/>
      <c r="I57" s="103"/>
      <c r="J57" s="19"/>
      <c r="K57" s="20"/>
      <c r="L57" s="21"/>
      <c r="M57" s="20"/>
      <c r="N57" s="21"/>
      <c r="O57" s="20"/>
      <c r="P57" s="21"/>
      <c r="Q57" s="20"/>
      <c r="R57" s="21"/>
      <c r="S57" s="10">
        <f t="shared" si="10"/>
        <v>0</v>
      </c>
      <c r="T57" s="10">
        <f t="shared" si="6"/>
        <v>0</v>
      </c>
      <c r="U57" s="11" t="e">
        <f t="shared" si="7"/>
        <v>#DIV/0!</v>
      </c>
      <c r="V57" s="22"/>
    </row>
    <row r="58" spans="1:22" ht="60" x14ac:dyDescent="0.25">
      <c r="A58" s="105"/>
      <c r="B58" s="110"/>
      <c r="C58" s="99" t="s">
        <v>94</v>
      </c>
      <c r="D58" s="96" t="s">
        <v>95</v>
      </c>
      <c r="E58" s="96">
        <v>27</v>
      </c>
      <c r="F58" s="96">
        <v>37</v>
      </c>
      <c r="G58" s="96">
        <v>37</v>
      </c>
      <c r="H58" s="99"/>
      <c r="I58" s="112">
        <f>+H58/G58*100</f>
        <v>0</v>
      </c>
      <c r="J58" s="81" t="s">
        <v>96</v>
      </c>
      <c r="K58" s="42">
        <v>158976000</v>
      </c>
      <c r="L58" s="43">
        <v>158976000</v>
      </c>
      <c r="M58" s="42"/>
      <c r="N58" s="43"/>
      <c r="O58" s="42"/>
      <c r="P58" s="43"/>
      <c r="Q58" s="42"/>
      <c r="R58" s="43"/>
      <c r="S58" s="10">
        <f>+K58+M58+O58+Q58</f>
        <v>158976000</v>
      </c>
      <c r="T58" s="10">
        <f t="shared" si="6"/>
        <v>158976000</v>
      </c>
      <c r="U58" s="11">
        <f t="shared" si="7"/>
        <v>100</v>
      </c>
      <c r="V58" s="44"/>
    </row>
    <row r="59" spans="1:22" ht="48" x14ac:dyDescent="0.25">
      <c r="A59" s="105"/>
      <c r="B59" s="110"/>
      <c r="C59" s="100"/>
      <c r="D59" s="97"/>
      <c r="E59" s="97"/>
      <c r="F59" s="97"/>
      <c r="G59" s="97"/>
      <c r="H59" s="100"/>
      <c r="I59" s="102"/>
      <c r="J59" s="46" t="s">
        <v>97</v>
      </c>
      <c r="K59" s="49"/>
      <c r="L59" s="48"/>
      <c r="M59" s="49"/>
      <c r="N59" s="48"/>
      <c r="O59" s="49"/>
      <c r="P59" s="48"/>
      <c r="Q59" s="49">
        <v>7514880</v>
      </c>
      <c r="R59" s="48">
        <v>7514880</v>
      </c>
      <c r="S59" s="10">
        <f t="shared" si="10"/>
        <v>7514880</v>
      </c>
      <c r="T59" s="10">
        <f t="shared" si="10"/>
        <v>7514880</v>
      </c>
      <c r="U59" s="11">
        <f t="shared" si="7"/>
        <v>100</v>
      </c>
      <c r="V59" s="50"/>
    </row>
    <row r="60" spans="1:22" ht="72" x14ac:dyDescent="0.25">
      <c r="A60" s="105"/>
      <c r="B60" s="110"/>
      <c r="C60" s="100"/>
      <c r="D60" s="97"/>
      <c r="E60" s="97"/>
      <c r="F60" s="97"/>
      <c r="G60" s="97"/>
      <c r="H60" s="100"/>
      <c r="I60" s="102"/>
      <c r="J60" s="46" t="s">
        <v>98</v>
      </c>
      <c r="K60" s="49">
        <v>5000000</v>
      </c>
      <c r="L60" s="48">
        <v>4576740</v>
      </c>
      <c r="M60" s="49"/>
      <c r="N60" s="48"/>
      <c r="O60" s="49"/>
      <c r="P60" s="48"/>
      <c r="Q60" s="49"/>
      <c r="R60" s="48"/>
      <c r="S60" s="10">
        <f t="shared" si="10"/>
        <v>5000000</v>
      </c>
      <c r="T60" s="10">
        <v>4576740</v>
      </c>
      <c r="U60" s="11"/>
      <c r="V60" s="50"/>
    </row>
    <row r="61" spans="1:22" ht="36" x14ac:dyDescent="0.25">
      <c r="A61" s="105"/>
      <c r="B61" s="110"/>
      <c r="C61" s="100"/>
      <c r="D61" s="97"/>
      <c r="E61" s="97"/>
      <c r="F61" s="97"/>
      <c r="G61" s="97"/>
      <c r="H61" s="100"/>
      <c r="I61" s="102"/>
      <c r="J61" s="46" t="s">
        <v>99</v>
      </c>
      <c r="K61" s="49">
        <v>63846579</v>
      </c>
      <c r="L61" s="48">
        <v>61481879</v>
      </c>
      <c r="M61" s="49"/>
      <c r="N61" s="48"/>
      <c r="O61" s="49"/>
      <c r="P61" s="48"/>
      <c r="Q61" s="49"/>
      <c r="R61" s="48"/>
      <c r="S61" s="10">
        <f t="shared" si="10"/>
        <v>63846579</v>
      </c>
      <c r="T61" s="10">
        <f t="shared" si="10"/>
        <v>61481879</v>
      </c>
      <c r="U61" s="11">
        <f t="shared" si="7"/>
        <v>96.296277675269025</v>
      </c>
      <c r="V61" s="50"/>
    </row>
    <row r="62" spans="1:22" ht="24" x14ac:dyDescent="0.25">
      <c r="A62" s="105"/>
      <c r="B62" s="110"/>
      <c r="C62" s="100"/>
      <c r="D62" s="97"/>
      <c r="E62" s="97"/>
      <c r="F62" s="97"/>
      <c r="G62" s="97"/>
      <c r="H62" s="100"/>
      <c r="I62" s="102"/>
      <c r="J62" s="46" t="s">
        <v>157</v>
      </c>
      <c r="K62" s="49">
        <v>23160000</v>
      </c>
      <c r="L62" s="48">
        <v>0</v>
      </c>
      <c r="M62" s="49"/>
      <c r="N62" s="48"/>
      <c r="O62" s="49"/>
      <c r="P62" s="48"/>
      <c r="Q62" s="49"/>
      <c r="R62" s="48"/>
      <c r="S62" s="10">
        <f t="shared" si="10"/>
        <v>23160000</v>
      </c>
      <c r="T62" s="10">
        <f t="shared" si="10"/>
        <v>0</v>
      </c>
      <c r="U62" s="11">
        <f t="shared" si="7"/>
        <v>0</v>
      </c>
      <c r="V62" s="50"/>
    </row>
    <row r="63" spans="1:22" ht="36" x14ac:dyDescent="0.25">
      <c r="A63" s="105"/>
      <c r="B63" s="110"/>
      <c r="C63" s="100"/>
      <c r="D63" s="97"/>
      <c r="E63" s="97"/>
      <c r="F63" s="97"/>
      <c r="G63" s="97"/>
      <c r="H63" s="100"/>
      <c r="I63" s="102"/>
      <c r="J63" s="46" t="s">
        <v>158</v>
      </c>
      <c r="K63" s="49">
        <v>24440923</v>
      </c>
      <c r="L63" s="48">
        <v>17672340</v>
      </c>
      <c r="M63" s="49"/>
      <c r="N63" s="48"/>
      <c r="O63" s="49"/>
      <c r="P63" s="48"/>
      <c r="Q63" s="49"/>
      <c r="R63" s="48"/>
      <c r="S63" s="10">
        <f t="shared" si="10"/>
        <v>24440923</v>
      </c>
      <c r="T63" s="10">
        <f t="shared" si="10"/>
        <v>17672340</v>
      </c>
      <c r="U63" s="11">
        <f t="shared" si="7"/>
        <v>72.306352751080638</v>
      </c>
      <c r="V63" s="50"/>
    </row>
    <row r="64" spans="1:22" ht="48" x14ac:dyDescent="0.25">
      <c r="A64" s="105"/>
      <c r="B64" s="110"/>
      <c r="C64" s="100"/>
      <c r="D64" s="97"/>
      <c r="E64" s="97"/>
      <c r="F64" s="97"/>
      <c r="G64" s="97"/>
      <c r="H64" s="100"/>
      <c r="I64" s="102"/>
      <c r="J64" s="46" t="s">
        <v>100</v>
      </c>
      <c r="K64" s="14"/>
      <c r="L64" s="15"/>
      <c r="M64" s="49"/>
      <c r="N64" s="48"/>
      <c r="O64" s="49"/>
      <c r="P64" s="48"/>
      <c r="Q64" s="49"/>
      <c r="R64" s="48"/>
      <c r="S64" s="10">
        <f t="shared" si="10"/>
        <v>0</v>
      </c>
      <c r="T64" s="10">
        <f t="shared" si="10"/>
        <v>0</v>
      </c>
      <c r="U64" s="11" t="e">
        <f t="shared" si="7"/>
        <v>#DIV/0!</v>
      </c>
      <c r="V64" s="50"/>
    </row>
    <row r="65" spans="1:22" ht="60" x14ac:dyDescent="0.25">
      <c r="A65" s="105"/>
      <c r="B65" s="110"/>
      <c r="C65" s="100"/>
      <c r="D65" s="97"/>
      <c r="E65" s="97"/>
      <c r="F65" s="97"/>
      <c r="G65" s="97"/>
      <c r="H65" s="100"/>
      <c r="I65" s="102"/>
      <c r="J65" s="46" t="s">
        <v>155</v>
      </c>
      <c r="K65" s="85"/>
      <c r="L65" s="15"/>
      <c r="M65" s="49"/>
      <c r="N65" s="48"/>
      <c r="O65" s="49"/>
      <c r="P65" s="48"/>
      <c r="Q65" s="49">
        <v>165951153</v>
      </c>
      <c r="R65" s="48">
        <v>165951153</v>
      </c>
      <c r="S65" s="10">
        <v>165951153</v>
      </c>
      <c r="T65" s="10">
        <v>165951153</v>
      </c>
      <c r="U65" s="11">
        <f t="shared" ref="U65" si="11">+T65/S65*100</f>
        <v>100</v>
      </c>
      <c r="V65" s="50"/>
    </row>
    <row r="66" spans="1:22" ht="36.75" thickBot="1" x14ac:dyDescent="0.3">
      <c r="A66" s="105"/>
      <c r="B66" s="110"/>
      <c r="C66" s="101"/>
      <c r="D66" s="98"/>
      <c r="E66" s="98"/>
      <c r="F66" s="98"/>
      <c r="G66" s="98"/>
      <c r="H66" s="101"/>
      <c r="I66" s="103"/>
      <c r="J66" s="19" t="s">
        <v>101</v>
      </c>
      <c r="K66" s="20">
        <v>19000000</v>
      </c>
      <c r="L66" s="51">
        <v>19000000</v>
      </c>
      <c r="M66" s="20"/>
      <c r="N66" s="51"/>
      <c r="O66" s="20"/>
      <c r="P66" s="51"/>
      <c r="Q66" s="20"/>
      <c r="R66" s="51"/>
      <c r="S66" s="10">
        <f t="shared" si="10"/>
        <v>19000000</v>
      </c>
      <c r="T66" s="10">
        <f t="shared" si="10"/>
        <v>19000000</v>
      </c>
      <c r="U66" s="11">
        <f t="shared" si="7"/>
        <v>100</v>
      </c>
      <c r="V66" s="52"/>
    </row>
    <row r="67" spans="1:22" ht="48" x14ac:dyDescent="0.25">
      <c r="A67" s="105"/>
      <c r="B67" s="110"/>
      <c r="C67" s="99" t="s">
        <v>102</v>
      </c>
      <c r="D67" s="96" t="s">
        <v>103</v>
      </c>
      <c r="E67" s="96">
        <v>1</v>
      </c>
      <c r="F67" s="96">
        <v>1</v>
      </c>
      <c r="G67" s="96">
        <v>1</v>
      </c>
      <c r="H67" s="99"/>
      <c r="I67" s="112">
        <f>+H67/G67*100</f>
        <v>0</v>
      </c>
      <c r="J67" s="41" t="s">
        <v>104</v>
      </c>
      <c r="K67" s="42">
        <v>12249756</v>
      </c>
      <c r="L67" s="43">
        <v>12249756</v>
      </c>
      <c r="M67" s="42"/>
      <c r="N67" s="43"/>
      <c r="O67" s="42"/>
      <c r="P67" s="43"/>
      <c r="Q67" s="42"/>
      <c r="R67" s="43"/>
      <c r="S67" s="10">
        <f t="shared" si="10"/>
        <v>12249756</v>
      </c>
      <c r="T67" s="10">
        <f t="shared" si="10"/>
        <v>12249756</v>
      </c>
      <c r="U67" s="11">
        <f t="shared" si="7"/>
        <v>100</v>
      </c>
      <c r="V67" s="44"/>
    </row>
    <row r="68" spans="1:22" ht="60" x14ac:dyDescent="0.25">
      <c r="A68" s="105"/>
      <c r="B68" s="110"/>
      <c r="C68" s="100"/>
      <c r="D68" s="97"/>
      <c r="E68" s="97"/>
      <c r="F68" s="97"/>
      <c r="G68" s="97"/>
      <c r="H68" s="100"/>
      <c r="I68" s="102"/>
      <c r="J68" s="13" t="s">
        <v>105</v>
      </c>
      <c r="K68" s="14">
        <v>8000000</v>
      </c>
      <c r="L68" s="17">
        <v>8000000</v>
      </c>
      <c r="M68" s="14"/>
      <c r="N68" s="17"/>
      <c r="O68" s="14"/>
      <c r="P68" s="17"/>
      <c r="Q68" s="14"/>
      <c r="R68" s="17"/>
      <c r="S68" s="10">
        <f t="shared" si="10"/>
        <v>8000000</v>
      </c>
      <c r="T68" s="10">
        <f t="shared" si="10"/>
        <v>8000000</v>
      </c>
      <c r="U68" s="11">
        <f t="shared" si="7"/>
        <v>100</v>
      </c>
      <c r="V68" s="18"/>
    </row>
    <row r="69" spans="1:22" ht="35.25" x14ac:dyDescent="0.25">
      <c r="A69" s="105"/>
      <c r="B69" s="110"/>
      <c r="C69" s="100"/>
      <c r="D69" s="97"/>
      <c r="E69" s="97"/>
      <c r="F69" s="97"/>
      <c r="G69" s="97"/>
      <c r="H69" s="100"/>
      <c r="I69" s="102"/>
      <c r="J69" s="13" t="s">
        <v>149</v>
      </c>
      <c r="K69" s="14">
        <v>12684048</v>
      </c>
      <c r="L69" s="17">
        <v>12684048</v>
      </c>
      <c r="M69" s="14"/>
      <c r="N69" s="17"/>
      <c r="O69" s="14"/>
      <c r="P69" s="17"/>
      <c r="Q69" s="14"/>
      <c r="R69" s="17"/>
      <c r="S69" s="10">
        <f t="shared" si="10"/>
        <v>12684048</v>
      </c>
      <c r="T69" s="10">
        <f t="shared" si="10"/>
        <v>12684048</v>
      </c>
      <c r="U69" s="11">
        <f t="shared" si="7"/>
        <v>100</v>
      </c>
      <c r="V69" s="18"/>
    </row>
    <row r="70" spans="1:22" ht="33" thickBot="1" x14ac:dyDescent="0.3">
      <c r="A70" s="105"/>
      <c r="B70" s="110"/>
      <c r="C70" s="101"/>
      <c r="D70" s="98"/>
      <c r="E70" s="98"/>
      <c r="F70" s="98"/>
      <c r="G70" s="98"/>
      <c r="H70" s="101"/>
      <c r="I70" s="103"/>
      <c r="J70" s="19"/>
      <c r="K70" s="20"/>
      <c r="L70" s="21"/>
      <c r="M70" s="20"/>
      <c r="N70" s="21"/>
      <c r="O70" s="20"/>
      <c r="P70" s="21"/>
      <c r="Q70" s="20"/>
      <c r="R70" s="21"/>
      <c r="S70" s="10">
        <f t="shared" si="10"/>
        <v>0</v>
      </c>
      <c r="T70" s="10">
        <f t="shared" si="10"/>
        <v>0</v>
      </c>
      <c r="U70" s="11" t="e">
        <f t="shared" si="7"/>
        <v>#DIV/0!</v>
      </c>
      <c r="V70" s="22"/>
    </row>
    <row r="71" spans="1:22" ht="48.75" thickBot="1" x14ac:dyDescent="0.3">
      <c r="A71" s="105"/>
      <c r="B71" s="110"/>
      <c r="C71" s="23" t="s">
        <v>106</v>
      </c>
      <c r="D71" s="23" t="s">
        <v>107</v>
      </c>
      <c r="E71" s="24">
        <v>0</v>
      </c>
      <c r="F71" s="24">
        <v>1</v>
      </c>
      <c r="G71" s="24">
        <v>1</v>
      </c>
      <c r="H71" s="35"/>
      <c r="I71" s="63"/>
      <c r="J71" s="37" t="s">
        <v>141</v>
      </c>
      <c r="K71" s="38"/>
      <c r="L71" s="39"/>
      <c r="M71" s="38"/>
      <c r="N71" s="39"/>
      <c r="O71" s="38"/>
      <c r="P71" s="39"/>
      <c r="Q71" s="38"/>
      <c r="R71" s="39"/>
      <c r="S71" s="10"/>
      <c r="T71" s="10"/>
      <c r="U71" s="11"/>
      <c r="V71" s="40"/>
    </row>
    <row r="72" spans="1:22" ht="32.25" x14ac:dyDescent="0.25">
      <c r="A72" s="105"/>
      <c r="B72" s="110"/>
      <c r="C72" s="99" t="s">
        <v>108</v>
      </c>
      <c r="D72" s="96" t="s">
        <v>109</v>
      </c>
      <c r="E72" s="96">
        <v>2</v>
      </c>
      <c r="F72" s="96">
        <v>2</v>
      </c>
      <c r="G72" s="96">
        <v>2</v>
      </c>
      <c r="H72" s="99"/>
      <c r="I72" s="102">
        <f>+H72/G72*100</f>
        <v>0</v>
      </c>
      <c r="J72" s="41" t="s">
        <v>110</v>
      </c>
      <c r="K72" s="42"/>
      <c r="L72" s="54"/>
      <c r="M72" s="42"/>
      <c r="N72" s="54"/>
      <c r="O72" s="42"/>
      <c r="P72" s="54"/>
      <c r="Q72" s="42"/>
      <c r="R72" s="54"/>
      <c r="S72" s="10">
        <f t="shared" si="10"/>
        <v>0</v>
      </c>
      <c r="T72" s="10">
        <f t="shared" si="10"/>
        <v>0</v>
      </c>
      <c r="U72" s="11" t="e">
        <f t="shared" si="7"/>
        <v>#DIV/0!</v>
      </c>
      <c r="V72" s="62"/>
    </row>
    <row r="73" spans="1:22" ht="108" x14ac:dyDescent="0.25">
      <c r="A73" s="105"/>
      <c r="B73" s="110"/>
      <c r="C73" s="100"/>
      <c r="D73" s="97"/>
      <c r="E73" s="97"/>
      <c r="F73" s="97"/>
      <c r="G73" s="97"/>
      <c r="H73" s="100"/>
      <c r="I73" s="102"/>
      <c r="J73" s="13" t="s">
        <v>111</v>
      </c>
      <c r="K73" s="14">
        <v>0</v>
      </c>
      <c r="L73" s="15">
        <v>0</v>
      </c>
      <c r="M73" s="14"/>
      <c r="N73" s="15"/>
      <c r="O73" s="14"/>
      <c r="P73" s="15"/>
      <c r="Q73" s="14"/>
      <c r="R73" s="15"/>
      <c r="S73" s="10">
        <f t="shared" si="10"/>
        <v>0</v>
      </c>
      <c r="T73" s="10">
        <f t="shared" si="10"/>
        <v>0</v>
      </c>
      <c r="U73" s="11" t="e">
        <f t="shared" si="7"/>
        <v>#DIV/0!</v>
      </c>
      <c r="V73" s="16"/>
    </row>
    <row r="74" spans="1:22" ht="32.25" x14ac:dyDescent="0.25">
      <c r="A74" s="105"/>
      <c r="B74" s="110"/>
      <c r="C74" s="100"/>
      <c r="D74" s="97"/>
      <c r="E74" s="97"/>
      <c r="F74" s="97"/>
      <c r="G74" s="97"/>
      <c r="H74" s="100"/>
      <c r="I74" s="102"/>
      <c r="J74" s="13"/>
      <c r="K74" s="14"/>
      <c r="L74" s="17"/>
      <c r="M74" s="14"/>
      <c r="N74" s="17"/>
      <c r="O74" s="14"/>
      <c r="P74" s="17"/>
      <c r="Q74" s="14"/>
      <c r="R74" s="17"/>
      <c r="S74" s="10">
        <f t="shared" si="10"/>
        <v>0</v>
      </c>
      <c r="T74" s="10">
        <f t="shared" si="10"/>
        <v>0</v>
      </c>
      <c r="U74" s="11" t="e">
        <f t="shared" si="7"/>
        <v>#DIV/0!</v>
      </c>
      <c r="V74" s="18"/>
    </row>
    <row r="75" spans="1:22" ht="33" thickBot="1" x14ac:dyDescent="0.3">
      <c r="A75" s="106"/>
      <c r="B75" s="111"/>
      <c r="C75" s="101"/>
      <c r="D75" s="98"/>
      <c r="E75" s="98"/>
      <c r="F75" s="98"/>
      <c r="G75" s="98"/>
      <c r="H75" s="101"/>
      <c r="I75" s="103"/>
      <c r="J75" s="19"/>
      <c r="K75" s="20"/>
      <c r="L75" s="21"/>
      <c r="M75" s="20"/>
      <c r="N75" s="21"/>
      <c r="O75" s="20"/>
      <c r="P75" s="21"/>
      <c r="Q75" s="20"/>
      <c r="R75" s="21"/>
      <c r="S75" s="10">
        <f t="shared" si="10"/>
        <v>0</v>
      </c>
      <c r="T75" s="10">
        <f t="shared" si="10"/>
        <v>0</v>
      </c>
      <c r="U75" s="11" t="e">
        <f t="shared" si="7"/>
        <v>#DIV/0!</v>
      </c>
      <c r="V75" s="22"/>
    </row>
    <row r="76" spans="1:22" ht="60" x14ac:dyDescent="0.25">
      <c r="A76" s="104">
        <v>11</v>
      </c>
      <c r="B76" s="109" t="s">
        <v>112</v>
      </c>
      <c r="C76" s="99" t="s">
        <v>113</v>
      </c>
      <c r="D76" s="96" t="s">
        <v>114</v>
      </c>
      <c r="E76" s="96">
        <v>0</v>
      </c>
      <c r="F76" s="96">
        <v>1</v>
      </c>
      <c r="G76" s="96">
        <v>1</v>
      </c>
      <c r="H76" s="99"/>
      <c r="I76" s="102">
        <f t="shared" ref="I76" si="12">+H76/G76*100</f>
        <v>0</v>
      </c>
      <c r="J76" s="41" t="s">
        <v>115</v>
      </c>
      <c r="K76" s="42"/>
      <c r="L76" s="43"/>
      <c r="M76" s="42"/>
      <c r="N76" s="43"/>
      <c r="O76" s="42"/>
      <c r="P76" s="43"/>
      <c r="Q76" s="42">
        <v>24600000</v>
      </c>
      <c r="R76" s="43">
        <v>24600000</v>
      </c>
      <c r="S76" s="10">
        <f>+K76+M76+O76+Q76</f>
        <v>24600000</v>
      </c>
      <c r="T76" s="10">
        <f t="shared" ref="S76:T85" si="13">+L76+N76+P76+R76</f>
        <v>24600000</v>
      </c>
      <c r="U76" s="11">
        <f>+T76/S76*100</f>
        <v>100</v>
      </c>
      <c r="V76" s="44"/>
    </row>
    <row r="77" spans="1:22" ht="32.25" x14ac:dyDescent="0.25">
      <c r="A77" s="105"/>
      <c r="B77" s="110"/>
      <c r="C77" s="100"/>
      <c r="D77" s="97"/>
      <c r="E77" s="97"/>
      <c r="F77" s="97"/>
      <c r="G77" s="97"/>
      <c r="H77" s="100"/>
      <c r="I77" s="102"/>
      <c r="J77" s="13"/>
      <c r="K77" s="14"/>
      <c r="L77" s="17"/>
      <c r="M77" s="14"/>
      <c r="N77" s="17"/>
      <c r="O77" s="14"/>
      <c r="P77" s="17"/>
      <c r="Q77" s="14"/>
      <c r="R77" s="17"/>
      <c r="S77" s="10">
        <f t="shared" si="13"/>
        <v>0</v>
      </c>
      <c r="T77" s="10">
        <f t="shared" si="13"/>
        <v>0</v>
      </c>
      <c r="U77" s="11" t="e">
        <f t="shared" ref="U77:U81" si="14">+T77/S77*100</f>
        <v>#DIV/0!</v>
      </c>
      <c r="V77" s="18"/>
    </row>
    <row r="78" spans="1:22" ht="32.25" x14ac:dyDescent="0.25">
      <c r="A78" s="105"/>
      <c r="B78" s="110"/>
      <c r="C78" s="100"/>
      <c r="D78" s="97"/>
      <c r="E78" s="97"/>
      <c r="F78" s="97"/>
      <c r="G78" s="97"/>
      <c r="H78" s="100"/>
      <c r="I78" s="102"/>
      <c r="J78" s="13"/>
      <c r="K78" s="14"/>
      <c r="L78" s="15"/>
      <c r="M78" s="14"/>
      <c r="N78" s="15"/>
      <c r="O78" s="14"/>
      <c r="P78" s="15"/>
      <c r="Q78" s="14"/>
      <c r="R78" s="15"/>
      <c r="S78" s="10">
        <f t="shared" si="13"/>
        <v>0</v>
      </c>
      <c r="T78" s="10">
        <f t="shared" si="13"/>
        <v>0</v>
      </c>
      <c r="U78" s="11" t="e">
        <f t="shared" si="14"/>
        <v>#DIV/0!</v>
      </c>
      <c r="V78" s="16"/>
    </row>
    <row r="79" spans="1:22" ht="33" thickBot="1" x14ac:dyDescent="0.3">
      <c r="A79" s="106"/>
      <c r="B79" s="110"/>
      <c r="C79" s="101"/>
      <c r="D79" s="98"/>
      <c r="E79" s="98"/>
      <c r="F79" s="98"/>
      <c r="G79" s="98"/>
      <c r="H79" s="101"/>
      <c r="I79" s="103"/>
      <c r="J79" s="19"/>
      <c r="K79" s="20"/>
      <c r="L79" s="51"/>
      <c r="M79" s="20"/>
      <c r="N79" s="51"/>
      <c r="O79" s="20"/>
      <c r="P79" s="51"/>
      <c r="Q79" s="20"/>
      <c r="R79" s="51"/>
      <c r="S79" s="10">
        <f t="shared" si="13"/>
        <v>0</v>
      </c>
      <c r="T79" s="10">
        <f t="shared" si="13"/>
        <v>0</v>
      </c>
      <c r="U79" s="11" t="e">
        <f t="shared" si="14"/>
        <v>#DIV/0!</v>
      </c>
      <c r="V79" s="52"/>
    </row>
    <row r="80" spans="1:22" ht="48" x14ac:dyDescent="0.25">
      <c r="A80" s="64"/>
      <c r="B80" s="110"/>
      <c r="C80" s="23" t="s">
        <v>116</v>
      </c>
      <c r="D80" s="23" t="s">
        <v>117</v>
      </c>
      <c r="E80" s="24">
        <v>0</v>
      </c>
      <c r="F80" s="24">
        <v>1</v>
      </c>
      <c r="G80" s="24">
        <v>1</v>
      </c>
      <c r="H80" s="31"/>
      <c r="I80" s="63"/>
      <c r="J80" s="41" t="s">
        <v>142</v>
      </c>
      <c r="K80" s="42"/>
      <c r="L80" s="54"/>
      <c r="M80" s="42"/>
      <c r="N80" s="54"/>
      <c r="O80" s="42"/>
      <c r="P80" s="54"/>
      <c r="Q80" s="42"/>
      <c r="R80" s="54"/>
      <c r="S80" s="10">
        <f t="shared" si="13"/>
        <v>0</v>
      </c>
      <c r="T80" s="10">
        <f t="shared" si="13"/>
        <v>0</v>
      </c>
      <c r="U80" s="11" t="e">
        <f t="shared" si="14"/>
        <v>#DIV/0!</v>
      </c>
      <c r="V80" s="55"/>
    </row>
    <row r="81" spans="1:22" ht="48.75" thickBot="1" x14ac:dyDescent="0.3">
      <c r="A81" s="64"/>
      <c r="B81" s="110"/>
      <c r="C81" s="23" t="s">
        <v>118</v>
      </c>
      <c r="D81" s="23" t="s">
        <v>119</v>
      </c>
      <c r="E81" s="24">
        <v>0</v>
      </c>
      <c r="F81" s="24">
        <v>80</v>
      </c>
      <c r="G81" s="24">
        <v>40</v>
      </c>
      <c r="H81" s="35"/>
      <c r="I81" s="36"/>
      <c r="J81" s="13" t="s">
        <v>143</v>
      </c>
      <c r="K81" s="38"/>
      <c r="L81" s="59"/>
      <c r="M81" s="38"/>
      <c r="N81" s="59"/>
      <c r="O81" s="38"/>
      <c r="P81" s="59"/>
      <c r="Q81" s="38"/>
      <c r="R81" s="59"/>
      <c r="S81" s="10">
        <f t="shared" si="13"/>
        <v>0</v>
      </c>
      <c r="T81" s="10">
        <f t="shared" si="13"/>
        <v>0</v>
      </c>
      <c r="U81" s="11" t="e">
        <f t="shared" si="14"/>
        <v>#DIV/0!</v>
      </c>
      <c r="V81" s="55"/>
    </row>
    <row r="82" spans="1:22" ht="48" x14ac:dyDescent="0.25">
      <c r="A82" s="104">
        <v>4</v>
      </c>
      <c r="B82" s="110"/>
      <c r="C82" s="23" t="s">
        <v>120</v>
      </c>
      <c r="D82" s="23" t="s">
        <v>121</v>
      </c>
      <c r="E82" s="24">
        <v>0</v>
      </c>
      <c r="F82" s="24">
        <v>25</v>
      </c>
      <c r="G82" s="24">
        <v>15</v>
      </c>
      <c r="H82" s="99"/>
      <c r="I82" s="102">
        <f t="shared" ref="I82" si="15">+H82/G82*100</f>
        <v>0</v>
      </c>
      <c r="J82" s="13" t="s">
        <v>144</v>
      </c>
      <c r="K82" s="42"/>
      <c r="L82" s="43"/>
      <c r="M82" s="42"/>
      <c r="N82" s="43"/>
      <c r="O82" s="42"/>
      <c r="P82" s="43"/>
      <c r="Q82" s="42"/>
      <c r="R82" s="43"/>
      <c r="S82" s="10">
        <f t="shared" si="13"/>
        <v>0</v>
      </c>
      <c r="T82" s="10">
        <f t="shared" si="13"/>
        <v>0</v>
      </c>
      <c r="U82" s="11" t="e">
        <f>+T82/S82*100</f>
        <v>#DIV/0!</v>
      </c>
      <c r="V82" s="44"/>
    </row>
    <row r="83" spans="1:22" ht="36" x14ac:dyDescent="0.25">
      <c r="A83" s="105"/>
      <c r="B83" s="110"/>
      <c r="C83" s="23" t="s">
        <v>122</v>
      </c>
      <c r="D83" s="23" t="s">
        <v>123</v>
      </c>
      <c r="E83" s="24">
        <v>0</v>
      </c>
      <c r="F83" s="24">
        <v>1</v>
      </c>
      <c r="G83" s="24">
        <v>1</v>
      </c>
      <c r="H83" s="100"/>
      <c r="I83" s="102"/>
      <c r="J83" s="37" t="s">
        <v>145</v>
      </c>
      <c r="K83" s="14"/>
      <c r="L83" s="17"/>
      <c r="M83" s="14"/>
      <c r="N83" s="17"/>
      <c r="O83" s="14"/>
      <c r="P83" s="17"/>
      <c r="Q83" s="14"/>
      <c r="R83" s="17"/>
      <c r="S83" s="10">
        <f t="shared" si="13"/>
        <v>0</v>
      </c>
      <c r="T83" s="10">
        <f t="shared" si="13"/>
        <v>0</v>
      </c>
      <c r="U83" s="11" t="e">
        <f t="shared" ref="U83:U85" si="16">+T83/S83*100</f>
        <v>#DIV/0!</v>
      </c>
      <c r="V83" s="18"/>
    </row>
    <row r="84" spans="1:22" ht="36" x14ac:dyDescent="0.25">
      <c r="A84" s="105"/>
      <c r="B84" s="110"/>
      <c r="C84" s="23" t="s">
        <v>124</v>
      </c>
      <c r="D84" s="23" t="s">
        <v>125</v>
      </c>
      <c r="E84" s="24">
        <v>0</v>
      </c>
      <c r="F84" s="24">
        <v>400</v>
      </c>
      <c r="G84" s="24">
        <v>200</v>
      </c>
      <c r="H84" s="100"/>
      <c r="I84" s="102"/>
      <c r="J84" s="13" t="s">
        <v>145</v>
      </c>
      <c r="K84" s="14"/>
      <c r="L84" s="15"/>
      <c r="M84" s="14"/>
      <c r="N84" s="15"/>
      <c r="O84" s="14"/>
      <c r="P84" s="15"/>
      <c r="Q84" s="14"/>
      <c r="R84" s="15"/>
      <c r="S84" s="10">
        <f t="shared" si="13"/>
        <v>0</v>
      </c>
      <c r="T84" s="10">
        <f t="shared" si="13"/>
        <v>0</v>
      </c>
      <c r="U84" s="11" t="e">
        <f t="shared" si="16"/>
        <v>#DIV/0!</v>
      </c>
      <c r="V84" s="16"/>
    </row>
    <row r="85" spans="1:22" ht="33" thickBot="1" x14ac:dyDescent="0.3">
      <c r="A85" s="106"/>
      <c r="B85" s="111"/>
      <c r="C85" s="65"/>
      <c r="D85" s="66"/>
      <c r="E85" s="66"/>
      <c r="F85" s="66"/>
      <c r="G85" s="66"/>
      <c r="H85" s="107"/>
      <c r="I85" s="108"/>
      <c r="J85" s="13"/>
      <c r="K85" s="20"/>
      <c r="L85" s="51"/>
      <c r="M85" s="20"/>
      <c r="N85" s="51"/>
      <c r="O85" s="20"/>
      <c r="P85" s="51"/>
      <c r="Q85" s="20"/>
      <c r="R85" s="51"/>
      <c r="S85" s="10">
        <f t="shared" si="13"/>
        <v>0</v>
      </c>
      <c r="T85" s="10">
        <f t="shared" si="13"/>
        <v>0</v>
      </c>
      <c r="U85" s="11" t="e">
        <f t="shared" si="16"/>
        <v>#DIV/0!</v>
      </c>
      <c r="V85" s="52"/>
    </row>
    <row r="86" spans="1:22" ht="19.5" thickBot="1" x14ac:dyDescent="0.35">
      <c r="A86" s="89" t="s">
        <v>126</v>
      </c>
      <c r="B86" s="90"/>
      <c r="C86" s="90"/>
      <c r="D86" s="90"/>
      <c r="E86" s="90"/>
      <c r="F86" s="90"/>
      <c r="G86" s="90"/>
      <c r="H86" s="91"/>
      <c r="I86" s="67">
        <f>+SUM(I10:I85)/(COUNT(I10:I85))</f>
        <v>0</v>
      </c>
      <c r="J86" s="68"/>
      <c r="K86" s="92" t="s">
        <v>127</v>
      </c>
      <c r="L86" s="93"/>
      <c r="M86" s="93"/>
      <c r="N86" s="93"/>
      <c r="O86" s="93"/>
      <c r="P86" s="93"/>
      <c r="Q86" s="93"/>
      <c r="R86" s="93"/>
      <c r="S86" s="69">
        <f>SUM(S10:S85)</f>
        <v>1637737927</v>
      </c>
      <c r="T86" s="69">
        <f>SUM(T10:T85)</f>
        <v>1500595818</v>
      </c>
      <c r="U86" s="70" t="e">
        <f>+SUM(U10:U85)/(COUNT(U10:U85))</f>
        <v>#DIV/0!</v>
      </c>
      <c r="V86" s="71">
        <v>1096770586</v>
      </c>
    </row>
    <row r="87" spans="1:22" ht="23.25" x14ac:dyDescent="0.35">
      <c r="A87" s="94"/>
      <c r="B87" s="94"/>
      <c r="C87" s="94"/>
      <c r="D87" s="94"/>
      <c r="E87" s="94"/>
      <c r="F87" s="94"/>
      <c r="G87" s="94"/>
      <c r="H87" s="94"/>
      <c r="I87" s="94"/>
      <c r="J87" s="94"/>
      <c r="K87" s="94"/>
      <c r="L87" s="94"/>
      <c r="M87" s="94"/>
      <c r="N87" s="94"/>
      <c r="O87" s="94"/>
      <c r="P87" s="94"/>
      <c r="Q87" s="94"/>
      <c r="R87" s="94"/>
      <c r="S87" s="94"/>
      <c r="T87" s="94"/>
      <c r="U87" s="94"/>
      <c r="V87" s="72"/>
    </row>
    <row r="88" spans="1:22" x14ac:dyDescent="0.25">
      <c r="A88" s="73"/>
      <c r="B88" s="73"/>
      <c r="C88" s="74" t="s">
        <v>128</v>
      </c>
      <c r="D88" s="87" t="s">
        <v>153</v>
      </c>
      <c r="E88" s="87"/>
      <c r="F88" s="87"/>
      <c r="G88" s="87"/>
      <c r="H88" s="87"/>
      <c r="I88" s="87"/>
      <c r="J88" s="75"/>
      <c r="K88" s="88" t="s">
        <v>129</v>
      </c>
      <c r="L88" s="88"/>
      <c r="M88" s="88"/>
      <c r="N88" s="88"/>
      <c r="O88" s="88" t="s">
        <v>159</v>
      </c>
      <c r="P88" s="88"/>
      <c r="Q88" s="88"/>
      <c r="R88" s="88"/>
      <c r="S88" s="88"/>
      <c r="T88" s="88"/>
      <c r="U88" s="95"/>
      <c r="V88" s="73"/>
    </row>
    <row r="89" spans="1:22" x14ac:dyDescent="0.25">
      <c r="A89" s="73"/>
      <c r="B89" s="73"/>
      <c r="C89" s="74" t="s">
        <v>130</v>
      </c>
      <c r="D89" s="87" t="s">
        <v>150</v>
      </c>
      <c r="E89" s="87"/>
      <c r="F89" s="87"/>
      <c r="G89" s="87"/>
      <c r="H89" s="87"/>
      <c r="I89" s="87"/>
      <c r="J89" s="76"/>
      <c r="K89" s="87" t="s">
        <v>130</v>
      </c>
      <c r="L89" s="87"/>
      <c r="M89" s="87"/>
      <c r="N89" s="87"/>
      <c r="O89" s="88" t="s">
        <v>160</v>
      </c>
      <c r="P89" s="88"/>
      <c r="Q89" s="88"/>
      <c r="R89" s="88"/>
      <c r="S89" s="88"/>
      <c r="T89" s="88"/>
      <c r="U89" s="95"/>
      <c r="V89" s="77"/>
    </row>
    <row r="90" spans="1:22" x14ac:dyDescent="0.25">
      <c r="A90" s="73"/>
      <c r="B90" s="73"/>
      <c r="C90" s="74" t="s">
        <v>131</v>
      </c>
      <c r="D90" s="86">
        <v>43830</v>
      </c>
      <c r="E90" s="87"/>
      <c r="F90" s="87"/>
      <c r="G90" s="87"/>
      <c r="H90" s="87"/>
      <c r="I90" s="87"/>
      <c r="J90" s="78"/>
      <c r="K90" s="87" t="s">
        <v>131</v>
      </c>
      <c r="L90" s="87"/>
      <c r="M90" s="87"/>
      <c r="N90" s="87"/>
      <c r="O90" s="88" t="s">
        <v>161</v>
      </c>
      <c r="P90" s="88"/>
      <c r="Q90" s="88"/>
      <c r="R90" s="88"/>
      <c r="S90" s="88"/>
      <c r="T90" s="88"/>
      <c r="U90" s="95"/>
      <c r="V90" s="73"/>
    </row>
    <row r="92" spans="1:22" x14ac:dyDescent="0.25">
      <c r="S92" s="82"/>
      <c r="T92" s="82"/>
    </row>
    <row r="93" spans="1:22" x14ac:dyDescent="0.25">
      <c r="T93" s="82"/>
    </row>
    <row r="94" spans="1:22" x14ac:dyDescent="0.25">
      <c r="S94" s="82"/>
      <c r="T94" s="82"/>
    </row>
    <row r="95" spans="1:22" x14ac:dyDescent="0.25">
      <c r="S95" s="82"/>
    </row>
  </sheetData>
  <mergeCells count="128">
    <mergeCell ref="A1:V1"/>
    <mergeCell ref="A2:V2"/>
    <mergeCell ref="A4:F4"/>
    <mergeCell ref="G4:L4"/>
    <mergeCell ref="M4:P4"/>
    <mergeCell ref="Q4:V4"/>
    <mergeCell ref="V7:V9"/>
    <mergeCell ref="K8:L8"/>
    <mergeCell ref="M8:N8"/>
    <mergeCell ref="O8:P8"/>
    <mergeCell ref="Q8:R8"/>
    <mergeCell ref="S8:T8"/>
    <mergeCell ref="A5:L5"/>
    <mergeCell ref="M5:V5"/>
    <mergeCell ref="A6:U6"/>
    <mergeCell ref="A7:A9"/>
    <mergeCell ref="B7:B9"/>
    <mergeCell ref="C7:C9"/>
    <mergeCell ref="D7:D9"/>
    <mergeCell ref="E7:E9"/>
    <mergeCell ref="F7:F9"/>
    <mergeCell ref="G7:G9"/>
    <mergeCell ref="U8:U9"/>
    <mergeCell ref="H7:H9"/>
    <mergeCell ref="A10:A28"/>
    <mergeCell ref="B10:B28"/>
    <mergeCell ref="C10:C13"/>
    <mergeCell ref="D10:D13"/>
    <mergeCell ref="E10:E13"/>
    <mergeCell ref="F10:F13"/>
    <mergeCell ref="G10:G13"/>
    <mergeCell ref="H10:H13"/>
    <mergeCell ref="I10:I13"/>
    <mergeCell ref="I7:I9"/>
    <mergeCell ref="J7:J9"/>
    <mergeCell ref="K7:U7"/>
    <mergeCell ref="I15:I18"/>
    <mergeCell ref="C21:C28"/>
    <mergeCell ref="D21:D28"/>
    <mergeCell ref="E21:E28"/>
    <mergeCell ref="F21:F28"/>
    <mergeCell ref="G21:G28"/>
    <mergeCell ref="H21:H28"/>
    <mergeCell ref="I21:I28"/>
    <mergeCell ref="C15:C18"/>
    <mergeCell ref="D15:D18"/>
    <mergeCell ref="E15:E18"/>
    <mergeCell ref="F15:F18"/>
    <mergeCell ref="G15:G18"/>
    <mergeCell ref="H15:H18"/>
    <mergeCell ref="G33:G37"/>
    <mergeCell ref="H33:H37"/>
    <mergeCell ref="I33:I37"/>
    <mergeCell ref="A38:A75"/>
    <mergeCell ref="B38:B75"/>
    <mergeCell ref="C38:C41"/>
    <mergeCell ref="D38:D41"/>
    <mergeCell ref="E38:E41"/>
    <mergeCell ref="F38:F41"/>
    <mergeCell ref="G38:G41"/>
    <mergeCell ref="A29:A37"/>
    <mergeCell ref="B29:B37"/>
    <mergeCell ref="C33:C37"/>
    <mergeCell ref="D33:D37"/>
    <mergeCell ref="E33:E37"/>
    <mergeCell ref="F33:F37"/>
    <mergeCell ref="H38:H41"/>
    <mergeCell ref="I38:I41"/>
    <mergeCell ref="C42:C45"/>
    <mergeCell ref="D42:D45"/>
    <mergeCell ref="E42:E45"/>
    <mergeCell ref="F42:F45"/>
    <mergeCell ref="G42:G45"/>
    <mergeCell ref="H42:H45"/>
    <mergeCell ref="I42:I45"/>
    <mergeCell ref="I54:I57"/>
    <mergeCell ref="C58:C66"/>
    <mergeCell ref="D58:D66"/>
    <mergeCell ref="E58:E66"/>
    <mergeCell ref="F58:F66"/>
    <mergeCell ref="G58:G66"/>
    <mergeCell ref="H58:H66"/>
    <mergeCell ref="I58:I66"/>
    <mergeCell ref="C54:C57"/>
    <mergeCell ref="D54:D57"/>
    <mergeCell ref="E54:E57"/>
    <mergeCell ref="F54:F57"/>
    <mergeCell ref="G54:G57"/>
    <mergeCell ref="H54:H57"/>
    <mergeCell ref="I67:I70"/>
    <mergeCell ref="C72:C75"/>
    <mergeCell ref="D72:D75"/>
    <mergeCell ref="E72:E75"/>
    <mergeCell ref="F72:F75"/>
    <mergeCell ref="G72:G75"/>
    <mergeCell ref="H72:H75"/>
    <mergeCell ref="I72:I75"/>
    <mergeCell ref="C67:C70"/>
    <mergeCell ref="D67:D70"/>
    <mergeCell ref="E67:E70"/>
    <mergeCell ref="F67:F70"/>
    <mergeCell ref="G67:G70"/>
    <mergeCell ref="H67:H70"/>
    <mergeCell ref="G76:G79"/>
    <mergeCell ref="H76:H79"/>
    <mergeCell ref="I76:I79"/>
    <mergeCell ref="A82:A85"/>
    <mergeCell ref="H82:H85"/>
    <mergeCell ref="I82:I85"/>
    <mergeCell ref="A76:A79"/>
    <mergeCell ref="B76:B85"/>
    <mergeCell ref="C76:C79"/>
    <mergeCell ref="D76:D79"/>
    <mergeCell ref="E76:E79"/>
    <mergeCell ref="F76:F79"/>
    <mergeCell ref="D90:I90"/>
    <mergeCell ref="K90:N90"/>
    <mergeCell ref="O90:T90"/>
    <mergeCell ref="A86:H86"/>
    <mergeCell ref="K86:R86"/>
    <mergeCell ref="A87:U87"/>
    <mergeCell ref="D88:I88"/>
    <mergeCell ref="K88:N88"/>
    <mergeCell ref="O88:T88"/>
    <mergeCell ref="U88:U90"/>
    <mergeCell ref="D89:I89"/>
    <mergeCell ref="K89:N89"/>
    <mergeCell ref="O89:T89"/>
  </mergeCells>
  <pageMargins left="0.7" right="0.7" top="0.75" bottom="0.75" header="0.3" footer="0.3"/>
  <pageSetup orientation="portrait"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2985bb4b-4701-49be-b6af-cb425f14ffe8">31 de Enero de 2020</Fecha>
    <Secretar_x00ed_a xmlns="51f41368-09ef-457e-ae09-8dfa7ccb2798">Secretaría de Gobierno</Secretar_x00ed_a>
    <Clasificaci_x00f3_n xmlns="2985bb4b-4701-49be-b6af-cb425f14ffe8">Planes de Acción</Clasificaci_x00f3_n>
    <Descripci_x00f3_n xmlns="2985bb4b-4701-49be-b6af-cb425f14ffe8">Plan de Accion SEGURIDAD Secretaría de Gobierno 2019</Descripci_x00f3_n>
  </documentManagement>
</p:properties>
</file>

<file path=customXml/itemProps1.xml><?xml version="1.0" encoding="utf-8"?>
<ds:datastoreItem xmlns:ds="http://schemas.openxmlformats.org/officeDocument/2006/customXml" ds:itemID="{784B765C-6A8C-4B05-A535-B8F347A76C31}"/>
</file>

<file path=customXml/itemProps2.xml><?xml version="1.0" encoding="utf-8"?>
<ds:datastoreItem xmlns:ds="http://schemas.openxmlformats.org/officeDocument/2006/customXml" ds:itemID="{F8661AEA-27B3-4AAE-8758-9495DDDE568A}"/>
</file>

<file path=customXml/itemProps3.xml><?xml version="1.0" encoding="utf-8"?>
<ds:datastoreItem xmlns:ds="http://schemas.openxmlformats.org/officeDocument/2006/customXml" ds:itemID="{4A3E82BF-88B8-4DCE-9FFF-405FAA595B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SEGURIDAD GOBIERNO 2019</dc:title>
  <dc:creator>Carabineros</dc:creator>
  <cp:lastModifiedBy>Juan Carlos León G</cp:lastModifiedBy>
  <dcterms:created xsi:type="dcterms:W3CDTF">2018-10-01T21:49:07Z</dcterms:created>
  <dcterms:modified xsi:type="dcterms:W3CDTF">2019-12-28T15:42:09Z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