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Documents\OMAYRA CORTES\PLANES DE ACCIÓN\PLAN DE ACCIÓN PROYECTADO 2017\"/>
    </mc:Choice>
  </mc:AlternateContent>
  <bookViews>
    <workbookView xWindow="0" yWindow="0" windowWidth="28800" windowHeight="11835"/>
  </bookViews>
  <sheets>
    <sheet name="Plan de Acción " sheetId="1" r:id="rId1"/>
  </sheets>
  <definedNames>
    <definedName name="_xlnm.Print_Area" localSheetId="0">'Plan de Acción '!$A$1:$V$71</definedName>
    <definedName name="_xlnm.Print_Titles" localSheetId="0">'Plan de Acción '!$1:$9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4" i="1" l="1"/>
  <c r="T65" i="1" l="1"/>
  <c r="T64" i="1"/>
  <c r="T63" i="1"/>
  <c r="T62" i="1"/>
  <c r="T61" i="1"/>
  <c r="T60" i="1"/>
  <c r="T59" i="1"/>
  <c r="T58" i="1"/>
  <c r="T57" i="1"/>
  <c r="T56" i="1"/>
  <c r="U56" i="1" s="1"/>
  <c r="T55" i="1"/>
  <c r="T54" i="1"/>
  <c r="T53" i="1"/>
  <c r="T52" i="1"/>
  <c r="T51" i="1"/>
  <c r="T50" i="1"/>
  <c r="T49" i="1"/>
  <c r="T48" i="1"/>
  <c r="U48" i="1" s="1"/>
  <c r="T47" i="1"/>
  <c r="T46" i="1"/>
  <c r="T45" i="1"/>
  <c r="T44" i="1"/>
  <c r="T43" i="1"/>
  <c r="T42" i="1"/>
  <c r="T41" i="1"/>
  <c r="T40" i="1"/>
  <c r="T39" i="1"/>
  <c r="T38" i="1"/>
  <c r="T37" i="1"/>
  <c r="T36" i="1"/>
  <c r="U36" i="1" s="1"/>
  <c r="T35" i="1"/>
  <c r="T34" i="1"/>
  <c r="T33" i="1"/>
  <c r="T32" i="1"/>
  <c r="T31" i="1"/>
  <c r="T30" i="1"/>
  <c r="T29" i="1"/>
  <c r="T28" i="1"/>
  <c r="U28" i="1" s="1"/>
  <c r="T27" i="1"/>
  <c r="U27" i="1" s="1"/>
  <c r="T26" i="1"/>
  <c r="T25" i="1"/>
  <c r="T24" i="1"/>
  <c r="U24" i="1" s="1"/>
  <c r="T23" i="1"/>
  <c r="U23" i="1" s="1"/>
  <c r="T22" i="1"/>
  <c r="T21" i="1"/>
  <c r="U21" i="1" s="1"/>
  <c r="T20" i="1"/>
  <c r="U20" i="1" s="1"/>
  <c r="T19" i="1"/>
  <c r="T18" i="1"/>
  <c r="T17" i="1"/>
  <c r="T16" i="1"/>
  <c r="T15" i="1"/>
  <c r="T14" i="1"/>
  <c r="T13" i="1"/>
  <c r="T12" i="1"/>
  <c r="U12" i="1" s="1"/>
  <c r="T11" i="1"/>
  <c r="U11" i="1" s="1"/>
  <c r="U13" i="1"/>
  <c r="U17" i="1"/>
  <c r="U19" i="1"/>
  <c r="U35" i="1"/>
  <c r="U38" i="1"/>
  <c r="U39" i="1"/>
  <c r="U42" i="1"/>
  <c r="U51" i="1"/>
  <c r="U54" i="1"/>
  <c r="U55" i="1"/>
  <c r="U58" i="1"/>
  <c r="U59" i="1"/>
  <c r="U61" i="1"/>
  <c r="U62" i="1"/>
  <c r="U50" i="1"/>
  <c r="U46" i="1"/>
  <c r="U34" i="1"/>
  <c r="U30" i="1"/>
  <c r="U26" i="1"/>
  <c r="U22" i="1"/>
  <c r="U18" i="1"/>
  <c r="U14" i="1"/>
  <c r="T10" i="1"/>
  <c r="U65" i="1"/>
  <c r="U60" i="1"/>
  <c r="U57" i="1"/>
  <c r="U53" i="1"/>
  <c r="U52" i="1"/>
  <c r="U49" i="1"/>
  <c r="U47" i="1"/>
  <c r="U45" i="1"/>
  <c r="U44" i="1"/>
  <c r="U43" i="1"/>
  <c r="U41" i="1"/>
  <c r="U40" i="1"/>
  <c r="U37" i="1"/>
  <c r="U33" i="1"/>
  <c r="U32" i="1"/>
  <c r="U31" i="1"/>
  <c r="U29" i="1"/>
  <c r="U25" i="1"/>
  <c r="U10" i="1"/>
  <c r="I63" i="1"/>
  <c r="I59" i="1"/>
  <c r="I55" i="1"/>
  <c r="I51" i="1"/>
  <c r="I47" i="1"/>
  <c r="I39" i="1"/>
  <c r="I35" i="1"/>
  <c r="I22" i="1"/>
  <c r="I18" i="1"/>
  <c r="I14" i="1"/>
  <c r="I10" i="1"/>
  <c r="U16" i="1" l="1"/>
  <c r="K66" i="1"/>
  <c r="L66" i="1"/>
  <c r="M66" i="1"/>
  <c r="N66" i="1"/>
  <c r="O66" i="1"/>
  <c r="P66" i="1"/>
  <c r="Q66" i="1"/>
  <c r="S59" i="1"/>
  <c r="S34" i="1"/>
  <c r="S24" i="1"/>
  <c r="S23" i="1"/>
  <c r="S18" i="1"/>
  <c r="S15" i="1"/>
  <c r="U15" i="1" s="1"/>
  <c r="S16" i="1"/>
  <c r="S17" i="1"/>
  <c r="T66" i="1" l="1"/>
  <c r="S45" i="1"/>
  <c r="S44" i="1"/>
  <c r="S43" i="1"/>
  <c r="S41" i="1"/>
  <c r="S33" i="1"/>
  <c r="S32" i="1"/>
  <c r="S31" i="1"/>
  <c r="S30" i="1"/>
  <c r="S29" i="1"/>
  <c r="S28" i="1"/>
  <c r="S27" i="1"/>
  <c r="S26" i="1"/>
  <c r="S25" i="1"/>
  <c r="S11" i="1" l="1"/>
  <c r="S12" i="1"/>
  <c r="S13" i="1"/>
  <c r="S19" i="1"/>
  <c r="S20" i="1"/>
  <c r="S21" i="1"/>
  <c r="S22" i="1"/>
  <c r="S35" i="1"/>
  <c r="S36" i="1"/>
  <c r="S37" i="1"/>
  <c r="S38" i="1"/>
  <c r="S39" i="1"/>
  <c r="S40" i="1"/>
  <c r="S42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60" i="1"/>
  <c r="S61" i="1"/>
  <c r="S62" i="1"/>
  <c r="S63" i="1"/>
  <c r="U63" i="1" s="1"/>
  <c r="S64" i="1"/>
  <c r="U64" i="1" s="1"/>
  <c r="S65" i="1"/>
  <c r="S66" i="1"/>
  <c r="U66" i="1" s="1"/>
  <c r="S10" i="1"/>
  <c r="R66" i="1" l="1"/>
  <c r="T67" i="1" l="1"/>
  <c r="U67" i="1"/>
  <c r="I67" i="1"/>
</calcChain>
</file>

<file path=xl/sharedStrings.xml><?xml version="1.0" encoding="utf-8"?>
<sst xmlns="http://schemas.openxmlformats.org/spreadsheetml/2006/main" count="112" uniqueCount="93">
  <si>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</si>
  <si>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</si>
  <si>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</si>
  <si>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</si>
  <si>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</si>
  <si>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</si>
  <si>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</si>
  <si>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</si>
  <si>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</si>
  <si>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</si>
  <si>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</si>
  <si>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</si>
  <si>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</si>
  <si>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</si>
  <si>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</si>
  <si>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</si>
  <si>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COMPONENTE DE EFICACIA - PLAN DE ACCIÓN</t>
  </si>
  <si>
    <t>PROGRAMA ESTRATÉGICO</t>
  </si>
  <si>
    <t>PLAN DE DESARROLLO: "SEGURIDAD Y PROSPERIDAD 2016- 2020"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</si>
  <si>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</si>
  <si>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</si>
  <si>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</si>
  <si>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</si>
  <si>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</si>
  <si>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</si>
  <si>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</si>
  <si>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</si>
  <si>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</si>
  <si>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</si>
  <si>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</si>
  <si>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</si>
  <si>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EJE ESTRATÉGICO: CALIDAD DE VIDA PARA LA PROSPERIDAD</t>
  </si>
  <si>
    <t>DIMENSIÓN DE DESARROLLO: ARTE Y CULTURA PARA LA VIDA</t>
  </si>
  <si>
    <t>VIGENCIA: 2017</t>
  </si>
  <si>
    <t>RESPONSABLE: SECRETARIA DE CULTURA</t>
  </si>
  <si>
    <t>META DE RESULTADO: Beneficiar a 2349 habitantes de Sopó a través de los programas artísticos y culturales,Promover la difusión del patrimonio cultural en el municipio,Garantizar el acceso de la comunidad soposeña a la red pública de bibliotecas y promover el desarrollo de programas que motiven la lectura y el aprendizaje a través de los libros promoviendo 16200 visitas.</t>
  </si>
  <si>
    <t>Arte y cultura para el aprovechamiento del tiempo libre</t>
  </si>
  <si>
    <t xml:space="preserve">Adelantar 3 procesos de certificación para que los estudiantes obtengan título como técnico laboral por competencias para promover el desarrollo humano.                                                                                                                                                                                                          </t>
  </si>
  <si>
    <t xml:space="preserve">Número de procesos de certificación en técnico laboral por competencias adelantados                                                                                                                                                                                                                                       </t>
  </si>
  <si>
    <t>Contrato para certificar la escuela reccrearte en tecnico laboral</t>
  </si>
  <si>
    <t>Mantener y garantizar el desarrollo del programa de las Escuelas de Formación Artística y Cultural y crear 5 nuevas disciplinas</t>
  </si>
  <si>
    <t>Número de disciplinas de la escuela de formación artística y cultural mantenidas y en funcionamiento</t>
  </si>
  <si>
    <t>prestacion de servicios de intructores de todas las diciplinas de la escuela Recrearte</t>
  </si>
  <si>
    <t>Desconcentrar  los formatos de agrupaciones sinfónicas y folclóricas a dos veredas del municipio.</t>
  </si>
  <si>
    <t>Número de formatos de agrupaciones sinfónicas y folclóricas desconcentrados en veredas del municipio</t>
  </si>
  <si>
    <t>prestacion de servicios de intructores de las diciplinas de la escuela Recrearte descentralizadas en Briceño y San Gabriel</t>
  </si>
  <si>
    <t>Fortalecer la tradición e identidad cultural del municipio mediante el desarrollo de 15 eventos tradicionales y actividades culturales a nivel municipal, departamental, nacional e internacional.</t>
  </si>
  <si>
    <t>Número de eventos tradicionales y actividades culturales realizados</t>
  </si>
  <si>
    <t>Reyes magos 2017</t>
  </si>
  <si>
    <t>pago impuesto de acimpro</t>
  </si>
  <si>
    <t>apoyo celebracion dia de la mujer</t>
  </si>
  <si>
    <t>semana santa</t>
  </si>
  <si>
    <t>aniversario de Sopo</t>
  </si>
  <si>
    <t>salidas culturales Recrearte</t>
  </si>
  <si>
    <t>semana cultural</t>
  </si>
  <si>
    <t>academia de flauta</t>
  </si>
  <si>
    <t>concurso Eduardo Carranza</t>
  </si>
  <si>
    <t>Apoyo dia del campesino</t>
  </si>
  <si>
    <t>Bandas marciales, concurso de camara, festival de cine y semana del piano</t>
  </si>
  <si>
    <t>ferias y festival turistico</t>
  </si>
  <si>
    <t>Realizar mantenimiento anual a la infraestructura artística y cultural del municipio garantizando su buen funcionamiento</t>
  </si>
  <si>
    <t>Número de mantenimientos anuales realizados a la infraestructura artística y cultural</t>
  </si>
  <si>
    <t>prestacion de ervicios en concergeria y servicios generales</t>
  </si>
  <si>
    <t>mantenimiento del cic</t>
  </si>
  <si>
    <t>pago de internet del cic</t>
  </si>
  <si>
    <t>Garantizar la dotación de elementos para el 100% de las escuelas de formación artística y cultural en el sector urbano y rural.</t>
  </si>
  <si>
    <t>Porcentaje de  escuelas de formación artística y cultural en el sector urbano y rural dotadas</t>
  </si>
  <si>
    <t>Mantenimiento y arreglo de equipos de amplificacion de la casa de la cultura</t>
  </si>
  <si>
    <t>sumiistro de implementos de aseo y papeleria para el CIC</t>
  </si>
  <si>
    <t>Mantenimiento de software para iscripcion y estadisticas de los beneficiarios de la escuela Recrearte</t>
  </si>
  <si>
    <t>Adquisicion de obras y arreglos musicales</t>
  </si>
  <si>
    <t>Mantenimiento y arreglo de instrumentos musicales de la escuela Recrearte</t>
  </si>
  <si>
    <t>Confeccion de unifoemes y trajes para las grupaciones de Recrearte</t>
  </si>
  <si>
    <t>compra de instrumentos musicales y accesorios artisticos</t>
  </si>
  <si>
    <t>Implementar un plan de divulgación del  patrimonio cultural del municipio en las instituciones educativas y comunidad en general.</t>
  </si>
  <si>
    <t>Número de planes de  divulgación del  patrimonio cultural del municipio implementadas</t>
  </si>
  <si>
    <t>prestacion de servicios de un instructor en la catedra de patrimonio</t>
  </si>
  <si>
    <t>Publicar dos nuevos documentos para rescatar la memoria histórica el municipio</t>
  </si>
  <si>
    <t>Número de documentos para rescatar la memoria histórica el municipio publicados</t>
  </si>
  <si>
    <t>Recuperar cinco bienes muebles e inmuebles de patrimonio histórico del municipio</t>
  </si>
  <si>
    <t>Número de bienes muebles e inmuebles de patrimonio histórico del municipio recuperados.</t>
  </si>
  <si>
    <t>Garantizar la dotación y operación de las 5 bibliotecas que hacen parte de la red de bibliotecas públicas, en el sector urbano y rural.</t>
  </si>
  <si>
    <t>Número de bibliotecas que hacen parte de la red de bibliotecas públicas, en el sector urbano y rural, dotadas y en operación</t>
  </si>
  <si>
    <t>Dotacion red de bibliotecas municipales</t>
  </si>
  <si>
    <t>Premiacion de concursos literarios</t>
  </si>
  <si>
    <t>prestacion de servicios de 5 bibliotecarias para la red de bibilotacas publicas ymodalidad de artes literarias</t>
  </si>
  <si>
    <t>JAIME DAVID CLAVIJO POVEDA</t>
  </si>
  <si>
    <t>SECRETARIO DE CULTURA</t>
  </si>
  <si>
    <t>Apoyo a la seguridad social a los artistas soposeños</t>
  </si>
  <si>
    <t>pasivo pensional de los artistas soposeños</t>
  </si>
  <si>
    <t>recuperacion estatuas del parque principal.</t>
  </si>
  <si>
    <t xml:space="preserve">   Prestación de servicios como apoyo a la gestión para coordinar  la agenda cultural de eventos y realizar actividades  de manejo de sonido, luces y  medios audiovisuales  de la Secretaría de Cultura del Municipio de Sopó.                                                                                                                                                       Prestación de servicios y de apoyo a la gestión como auxiliar en las actividades y eventos de la escuela de formación artística y cultural recrearte adscrita a la secretaria de cultura del municipio de sopó.</t>
  </si>
  <si>
    <t>Diseño y diagramacion de un documento de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</si>
</sst>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5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5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5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5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5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5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5" fillId="0" borderId="22" xfId="0" applyFont="1" applyBorder="1" applyAlignment="1" applyProtection="1">
      <alignment horizontal="justify" vertical="center" wrapText="1"/>
    </xf>
    <xf numFmtId="165" fontId="5" fillId="2" borderId="22" xfId="1" applyNumberFormat="1" applyFont="1" applyFill="1" applyBorder="1" applyAlignment="1" applyProtection="1">
      <alignment horizontal="center" vertical="center" wrapText="1"/>
    </xf>
    <xf numFmtId="0" fontId="5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2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9" fontId="5" fillId="0" borderId="6" xfId="2" applyFont="1" applyFill="1" applyBorder="1" applyAlignment="1" applyProtection="1">
      <alignment horizontal="center" vertical="center" textRotation="90" wrapText="1"/>
    </xf>
    <xf numFmtId="0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Protection="1"/>
    <xf numFmtId="3" fontId="5" fillId="0" borderId="10" xfId="0" applyNumberFormat="1" applyFont="1" applyFill="1" applyBorder="1" applyAlignment="1" applyProtection="1">
      <alignment horizontal="center" vertical="center" wrapText="1"/>
    </xf>
    <xf numFmtId="9" fontId="5" fillId="0" borderId="10" xfId="2" applyFont="1" applyFill="1" applyBorder="1" applyAlignment="1" applyProtection="1">
      <alignment horizontal="center" vertical="center" textRotation="90" wrapText="1"/>
    </xf>
    <xf numFmtId="0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5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</xf>
    <xf numFmtId="9" fontId="5" fillId="0" borderId="13" xfId="2" applyFont="1" applyFill="1" applyBorder="1" applyAlignment="1" applyProtection="1">
      <alignment horizontal="center" vertical="center" textRotation="90" wrapText="1"/>
    </xf>
    <xf numFmtId="165" fontId="5" fillId="6" borderId="26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6" xfId="1" applyNumberFormat="1" applyFont="1" applyFill="1" applyBorder="1" applyAlignment="1" applyProtection="1">
      <alignment horizontal="center" vertical="center" wrapText="1"/>
      <protection locked="0"/>
    </xf>
    <xf numFmtId="165" fontId="5" fillId="6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2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top"/>
    </xf>
    <xf numFmtId="14" fontId="9" fillId="0" borderId="1" xfId="0" applyNumberFormat="1" applyFont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9" fontId="5" fillId="3" borderId="9" xfId="2" applyFont="1" applyFill="1" applyBorder="1" applyAlignment="1" applyProtection="1">
      <alignment horizontal="center" vertical="center" wrapText="1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4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9" fontId="4" fillId="6" borderId="9" xfId="0" applyNumberFormat="1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9" fontId="4" fillId="0" borderId="9" xfId="0" applyNumberFormat="1" applyFont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71"/>
  <sheetViews>
    <sheetView tabSelected="1" view="pageBreakPreview" topLeftCell="A45" zoomScaleNormal="125" zoomScaleSheetLayoutView="100" zoomScalePageLayoutView="80" workbookViewId="0">
      <selection activeCell="A67" sqref="A67:H67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1" width="14" style="1" customWidth="1"/>
    <col min="12" max="17" width="10.85546875" style="1" customWidth="1"/>
    <col min="18" max="18" width="13" style="1" customWidth="1"/>
    <col min="19" max="19" width="14.28515625" style="1" customWidth="1"/>
    <col min="20" max="20" width="12.7109375" style="1" bestFit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105" t="s">
        <v>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s="16" customFormat="1" ht="15" customHeight="1" x14ac:dyDescent="0.25">
      <c r="A2" s="105" t="s">
        <v>16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66" t="s">
        <v>31</v>
      </c>
      <c r="B4" s="67"/>
      <c r="C4" s="67"/>
      <c r="D4" s="67"/>
      <c r="E4" s="67"/>
      <c r="F4" s="68"/>
      <c r="G4" s="63" t="s">
        <v>32</v>
      </c>
      <c r="H4" s="64"/>
      <c r="I4" s="64"/>
      <c r="J4" s="64"/>
      <c r="K4" s="64"/>
      <c r="L4" s="65"/>
      <c r="M4" s="63" t="s">
        <v>33</v>
      </c>
      <c r="N4" s="64"/>
      <c r="O4" s="64"/>
      <c r="P4" s="65"/>
      <c r="Q4" s="107" t="s">
        <v>34</v>
      </c>
      <c r="R4" s="108"/>
      <c r="S4" s="108"/>
      <c r="T4" s="108"/>
      <c r="U4" s="108"/>
      <c r="V4" s="109"/>
    </row>
    <row r="5" spans="1:22" s="13" customFormat="1" ht="24" customHeight="1" x14ac:dyDescent="0.25">
      <c r="A5" s="69" t="s">
        <v>35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110" t="s">
        <v>30</v>
      </c>
      <c r="N5" s="110"/>
      <c r="O5" s="110"/>
      <c r="P5" s="110"/>
      <c r="Q5" s="110"/>
      <c r="R5" s="110"/>
      <c r="S5" s="110"/>
      <c r="T5" s="110"/>
      <c r="U5" s="110"/>
      <c r="V5" s="110"/>
    </row>
    <row r="6" spans="1:22" s="13" customFormat="1" ht="6" customHeight="1" x14ac:dyDescent="0.2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34"/>
    </row>
    <row r="7" spans="1:22" ht="15.75" customHeight="1" x14ac:dyDescent="0.25">
      <c r="A7" s="78" t="s">
        <v>3</v>
      </c>
      <c r="B7" s="79" t="s">
        <v>17</v>
      </c>
      <c r="C7" s="79" t="s">
        <v>0</v>
      </c>
      <c r="D7" s="75" t="s">
        <v>4</v>
      </c>
      <c r="E7" s="76" t="s">
        <v>1</v>
      </c>
      <c r="F7" s="76" t="s">
        <v>2</v>
      </c>
      <c r="G7" s="100" t="s">
        <v>15</v>
      </c>
      <c r="H7" s="100" t="s">
        <v>23</v>
      </c>
      <c r="I7" s="80" t="s">
        <v>5</v>
      </c>
      <c r="J7" s="75" t="s">
        <v>19</v>
      </c>
      <c r="K7" s="81" t="s">
        <v>22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104" t="s">
        <v>29</v>
      </c>
    </row>
    <row r="8" spans="1:22" ht="27" customHeight="1" x14ac:dyDescent="0.25">
      <c r="A8" s="78"/>
      <c r="B8" s="79"/>
      <c r="C8" s="79"/>
      <c r="D8" s="75"/>
      <c r="E8" s="76"/>
      <c r="F8" s="76"/>
      <c r="G8" s="100"/>
      <c r="H8" s="100"/>
      <c r="I8" s="80"/>
      <c r="J8" s="75"/>
      <c r="K8" s="82" t="s">
        <v>6</v>
      </c>
      <c r="L8" s="82"/>
      <c r="M8" s="82" t="s">
        <v>20</v>
      </c>
      <c r="N8" s="82"/>
      <c r="O8" s="82" t="s">
        <v>21</v>
      </c>
      <c r="P8" s="82"/>
      <c r="Q8" s="82" t="s">
        <v>7</v>
      </c>
      <c r="R8" s="82"/>
      <c r="S8" s="82" t="s">
        <v>8</v>
      </c>
      <c r="T8" s="82"/>
      <c r="U8" s="85" t="s">
        <v>26</v>
      </c>
      <c r="V8" s="104"/>
    </row>
    <row r="9" spans="1:22" ht="27" customHeight="1" x14ac:dyDescent="0.25">
      <c r="A9" s="78"/>
      <c r="B9" s="79"/>
      <c r="C9" s="79"/>
      <c r="D9" s="75"/>
      <c r="E9" s="76"/>
      <c r="F9" s="76"/>
      <c r="G9" s="100"/>
      <c r="H9" s="100"/>
      <c r="I9" s="80"/>
      <c r="J9" s="75"/>
      <c r="K9" s="22" t="s">
        <v>24</v>
      </c>
      <c r="L9" s="23" t="s">
        <v>25</v>
      </c>
      <c r="M9" s="22" t="s">
        <v>24</v>
      </c>
      <c r="N9" s="23" t="s">
        <v>25</v>
      </c>
      <c r="O9" s="22" t="s">
        <v>24</v>
      </c>
      <c r="P9" s="23" t="s">
        <v>25</v>
      </c>
      <c r="Q9" s="22" t="s">
        <v>24</v>
      </c>
      <c r="R9" s="23" t="s">
        <v>25</v>
      </c>
      <c r="S9" s="22" t="s">
        <v>24</v>
      </c>
      <c r="T9" s="23" t="s">
        <v>25</v>
      </c>
      <c r="U9" s="85"/>
      <c r="V9" s="104"/>
    </row>
    <row r="10" spans="1:22" ht="23.25" customHeight="1" x14ac:dyDescent="0.25">
      <c r="A10" s="87">
        <v>1</v>
      </c>
      <c r="B10" s="89" t="s">
        <v>36</v>
      </c>
      <c r="C10" s="96" t="s">
        <v>37</v>
      </c>
      <c r="D10" s="93" t="s">
        <v>38</v>
      </c>
      <c r="E10" s="93">
        <v>0</v>
      </c>
      <c r="F10" s="93">
        <v>3</v>
      </c>
      <c r="G10" s="93">
        <v>1</v>
      </c>
      <c r="H10" s="89"/>
      <c r="I10" s="73">
        <f>+H10/G10</f>
        <v>0</v>
      </c>
      <c r="J10" s="17" t="s">
        <v>39</v>
      </c>
      <c r="K10" s="18">
        <v>30000000</v>
      </c>
      <c r="L10" s="24"/>
      <c r="M10" s="18"/>
      <c r="N10" s="24"/>
      <c r="O10" s="18"/>
      <c r="P10" s="24"/>
      <c r="Q10" s="18"/>
      <c r="R10" s="24"/>
      <c r="S10" s="19">
        <f>+K10+M10+O10+Q10</f>
        <v>30000000</v>
      </c>
      <c r="T10" s="19">
        <f>+L10+N10+P10+R10</f>
        <v>0</v>
      </c>
      <c r="U10" s="20">
        <f>+T10/S10</f>
        <v>0</v>
      </c>
      <c r="V10" s="35"/>
    </row>
    <row r="11" spans="1:22" ht="23.25" customHeight="1" x14ac:dyDescent="0.25">
      <c r="A11" s="87"/>
      <c r="B11" s="89"/>
      <c r="C11" s="96"/>
      <c r="D11" s="93"/>
      <c r="E11" s="93"/>
      <c r="F11" s="93"/>
      <c r="G11" s="93"/>
      <c r="H11" s="89"/>
      <c r="I11" s="73"/>
      <c r="J11" s="2"/>
      <c r="K11" s="4"/>
      <c r="L11" s="25"/>
      <c r="M11" s="4"/>
      <c r="N11" s="25"/>
      <c r="O11" s="4"/>
      <c r="P11" s="25"/>
      <c r="Q11" s="4"/>
      <c r="R11" s="25"/>
      <c r="S11" s="19">
        <f t="shared" ref="S11:S66" si="0">+K11+M11+O11+Q11</f>
        <v>0</v>
      </c>
      <c r="T11" s="19">
        <f t="shared" ref="T11:T66" si="1">+L11+N11+P11+R11</f>
        <v>0</v>
      </c>
      <c r="U11" s="20" t="e">
        <f t="shared" ref="U11:U66" si="2">+T11/S11</f>
        <v>#DIV/0!</v>
      </c>
      <c r="V11" s="36"/>
    </row>
    <row r="12" spans="1:22" ht="23.25" customHeight="1" x14ac:dyDescent="0.25">
      <c r="A12" s="87"/>
      <c r="B12" s="89"/>
      <c r="C12" s="96"/>
      <c r="D12" s="93"/>
      <c r="E12" s="93"/>
      <c r="F12" s="93"/>
      <c r="G12" s="93"/>
      <c r="H12" s="89"/>
      <c r="I12" s="73"/>
      <c r="J12" s="2"/>
      <c r="K12" s="4"/>
      <c r="L12" s="26"/>
      <c r="M12" s="4"/>
      <c r="N12" s="26"/>
      <c r="O12" s="4"/>
      <c r="P12" s="26"/>
      <c r="Q12" s="4"/>
      <c r="R12" s="26"/>
      <c r="S12" s="19">
        <f t="shared" si="0"/>
        <v>0</v>
      </c>
      <c r="T12" s="19">
        <f t="shared" si="1"/>
        <v>0</v>
      </c>
      <c r="U12" s="20" t="e">
        <f t="shared" si="2"/>
        <v>#DIV/0!</v>
      </c>
      <c r="V12" s="37"/>
    </row>
    <row r="13" spans="1:22" ht="23.25" customHeight="1" thickBot="1" x14ac:dyDescent="0.3">
      <c r="A13" s="87"/>
      <c r="B13" s="89"/>
      <c r="C13" s="96"/>
      <c r="D13" s="93"/>
      <c r="E13" s="93"/>
      <c r="F13" s="93"/>
      <c r="G13" s="93"/>
      <c r="H13" s="89"/>
      <c r="I13" s="73"/>
      <c r="J13" s="41"/>
      <c r="K13" s="42"/>
      <c r="L13" s="43"/>
      <c r="M13" s="42"/>
      <c r="N13" s="43"/>
      <c r="O13" s="42"/>
      <c r="P13" s="43"/>
      <c r="Q13" s="42"/>
      <c r="R13" s="43"/>
      <c r="S13" s="45">
        <f t="shared" si="0"/>
        <v>0</v>
      </c>
      <c r="T13" s="45">
        <f t="shared" si="1"/>
        <v>0</v>
      </c>
      <c r="U13" s="46" t="e">
        <f t="shared" si="2"/>
        <v>#DIV/0!</v>
      </c>
      <c r="V13" s="44"/>
    </row>
    <row r="14" spans="1:22" ht="23.25" customHeight="1" x14ac:dyDescent="0.25">
      <c r="A14" s="86">
        <v>2</v>
      </c>
      <c r="B14" s="90" t="s">
        <v>36</v>
      </c>
      <c r="C14" s="95" t="s">
        <v>40</v>
      </c>
      <c r="D14" s="92" t="s">
        <v>41</v>
      </c>
      <c r="E14" s="92">
        <v>56</v>
      </c>
      <c r="F14" s="92">
        <v>61</v>
      </c>
      <c r="G14" s="92">
        <v>59</v>
      </c>
      <c r="H14" s="90"/>
      <c r="I14" s="72">
        <f t="shared" ref="I14" si="3">+H14/G14</f>
        <v>0</v>
      </c>
      <c r="J14" s="6" t="s">
        <v>42</v>
      </c>
      <c r="K14" s="7">
        <v>725502879</v>
      </c>
      <c r="L14" s="28"/>
      <c r="M14" s="49"/>
      <c r="N14" s="28"/>
      <c r="O14" s="7"/>
      <c r="P14" s="28"/>
      <c r="Q14" s="7">
        <v>130350302</v>
      </c>
      <c r="R14" s="28"/>
      <c r="S14" s="50">
        <f>+K14+O14+Q14</f>
        <v>855853181</v>
      </c>
      <c r="T14" s="50">
        <f t="shared" si="1"/>
        <v>0</v>
      </c>
      <c r="U14" s="51">
        <f t="shared" si="2"/>
        <v>0</v>
      </c>
      <c r="V14" s="52"/>
    </row>
    <row r="15" spans="1:22" ht="38.25" customHeight="1" x14ac:dyDescent="0.25">
      <c r="A15" s="87"/>
      <c r="B15" s="89"/>
      <c r="C15" s="96"/>
      <c r="D15" s="93"/>
      <c r="E15" s="93"/>
      <c r="F15" s="93"/>
      <c r="G15" s="93"/>
      <c r="H15" s="89"/>
      <c r="I15" s="73"/>
      <c r="J15" s="17" t="s">
        <v>88</v>
      </c>
      <c r="K15" s="18"/>
      <c r="L15" s="47"/>
      <c r="M15" s="18"/>
      <c r="N15" s="47"/>
      <c r="O15" s="18"/>
      <c r="P15" s="47"/>
      <c r="Q15" s="18">
        <v>43450101</v>
      </c>
      <c r="R15" s="26"/>
      <c r="S15" s="19">
        <f t="shared" ref="S15:S17" si="4">+K15+M19+O15+Q15</f>
        <v>43450101</v>
      </c>
      <c r="T15" s="19">
        <f t="shared" si="1"/>
        <v>0</v>
      </c>
      <c r="U15" s="20">
        <f t="shared" si="2"/>
        <v>0</v>
      </c>
      <c r="V15" s="53"/>
    </row>
    <row r="16" spans="1:22" ht="23.25" customHeight="1" x14ac:dyDescent="0.25">
      <c r="A16" s="87"/>
      <c r="B16" s="89"/>
      <c r="C16" s="96"/>
      <c r="D16" s="93"/>
      <c r="E16" s="93"/>
      <c r="F16" s="93"/>
      <c r="G16" s="93"/>
      <c r="H16" s="89"/>
      <c r="I16" s="73"/>
      <c r="J16" s="2" t="s">
        <v>89</v>
      </c>
      <c r="K16" s="4"/>
      <c r="L16" s="26"/>
      <c r="M16" s="4"/>
      <c r="N16" s="26"/>
      <c r="O16" s="4"/>
      <c r="P16" s="26"/>
      <c r="Q16" s="4">
        <v>21725051</v>
      </c>
      <c r="R16" s="25"/>
      <c r="S16" s="19">
        <f t="shared" si="4"/>
        <v>21725051</v>
      </c>
      <c r="T16" s="19">
        <f t="shared" si="1"/>
        <v>0</v>
      </c>
      <c r="U16" s="20">
        <f t="shared" si="2"/>
        <v>0</v>
      </c>
      <c r="V16" s="54"/>
    </row>
    <row r="17" spans="1:22" ht="23.25" customHeight="1" thickBot="1" x14ac:dyDescent="0.3">
      <c r="A17" s="88"/>
      <c r="B17" s="91"/>
      <c r="C17" s="97"/>
      <c r="D17" s="94"/>
      <c r="E17" s="94"/>
      <c r="F17" s="94"/>
      <c r="G17" s="94"/>
      <c r="H17" s="91"/>
      <c r="I17" s="74"/>
      <c r="J17" s="8"/>
      <c r="K17" s="9"/>
      <c r="L17" s="29"/>
      <c r="M17" s="9"/>
      <c r="N17" s="29"/>
      <c r="O17" s="9"/>
      <c r="P17" s="29"/>
      <c r="Q17" s="9"/>
      <c r="R17" s="29"/>
      <c r="S17" s="55">
        <f t="shared" si="4"/>
        <v>0</v>
      </c>
      <c r="T17" s="55">
        <f t="shared" si="1"/>
        <v>0</v>
      </c>
      <c r="U17" s="56" t="e">
        <f t="shared" si="2"/>
        <v>#DIV/0!</v>
      </c>
      <c r="V17" s="57"/>
    </row>
    <row r="18" spans="1:22" ht="33.75" customHeight="1" x14ac:dyDescent="0.25">
      <c r="A18" s="86">
        <v>3</v>
      </c>
      <c r="B18" s="90" t="s">
        <v>36</v>
      </c>
      <c r="C18" s="95" t="s">
        <v>43</v>
      </c>
      <c r="D18" s="92" t="s">
        <v>44</v>
      </c>
      <c r="E18" s="92">
        <v>0</v>
      </c>
      <c r="F18" s="92">
        <v>2</v>
      </c>
      <c r="G18" s="92">
        <v>2</v>
      </c>
      <c r="H18" s="90"/>
      <c r="I18" s="72">
        <f t="shared" ref="I18" si="5">+H18/G18</f>
        <v>0</v>
      </c>
      <c r="J18" s="6" t="s">
        <v>45</v>
      </c>
      <c r="K18" s="7"/>
      <c r="L18" s="28"/>
      <c r="M18" s="7">
        <v>93924850</v>
      </c>
      <c r="N18" s="28"/>
      <c r="O18" s="7"/>
      <c r="P18" s="28"/>
      <c r="Q18" s="7"/>
      <c r="R18" s="28"/>
      <c r="S18" s="50">
        <f>M18</f>
        <v>93924850</v>
      </c>
      <c r="T18" s="50">
        <f t="shared" si="1"/>
        <v>0</v>
      </c>
      <c r="U18" s="51">
        <f t="shared" si="2"/>
        <v>0</v>
      </c>
      <c r="V18" s="52"/>
    </row>
    <row r="19" spans="1:22" ht="23.25" customHeight="1" x14ac:dyDescent="0.25">
      <c r="A19" s="87"/>
      <c r="B19" s="89"/>
      <c r="C19" s="96"/>
      <c r="D19" s="93"/>
      <c r="E19" s="93"/>
      <c r="F19" s="93"/>
      <c r="G19" s="93"/>
      <c r="H19" s="89"/>
      <c r="I19" s="73"/>
      <c r="J19" s="2"/>
      <c r="K19" s="4"/>
      <c r="L19" s="26"/>
      <c r="M19" s="4"/>
      <c r="N19" s="26"/>
      <c r="O19" s="4"/>
      <c r="P19" s="26"/>
      <c r="Q19" s="4"/>
      <c r="R19" s="26"/>
      <c r="S19" s="19">
        <f t="shared" si="0"/>
        <v>0</v>
      </c>
      <c r="T19" s="19">
        <f t="shared" si="1"/>
        <v>0</v>
      </c>
      <c r="U19" s="20" t="e">
        <f t="shared" si="2"/>
        <v>#DIV/0!</v>
      </c>
      <c r="V19" s="53"/>
    </row>
    <row r="20" spans="1:22" ht="23.25" customHeight="1" x14ac:dyDescent="0.25">
      <c r="A20" s="87"/>
      <c r="B20" s="89"/>
      <c r="C20" s="96"/>
      <c r="D20" s="93"/>
      <c r="E20" s="93"/>
      <c r="F20" s="93"/>
      <c r="G20" s="93"/>
      <c r="H20" s="89"/>
      <c r="I20" s="73"/>
      <c r="J20" s="2"/>
      <c r="K20" s="4"/>
      <c r="L20" s="26"/>
      <c r="M20" s="4"/>
      <c r="N20" s="26"/>
      <c r="O20" s="4"/>
      <c r="P20" s="26"/>
      <c r="Q20" s="4"/>
      <c r="R20" s="26"/>
      <c r="S20" s="19">
        <f t="shared" si="0"/>
        <v>0</v>
      </c>
      <c r="T20" s="19">
        <f t="shared" si="1"/>
        <v>0</v>
      </c>
      <c r="U20" s="20" t="e">
        <f t="shared" si="2"/>
        <v>#DIV/0!</v>
      </c>
      <c r="V20" s="53"/>
    </row>
    <row r="21" spans="1:22" ht="23.25" customHeight="1" thickBot="1" x14ac:dyDescent="0.3">
      <c r="A21" s="88"/>
      <c r="B21" s="91"/>
      <c r="C21" s="97"/>
      <c r="D21" s="94"/>
      <c r="E21" s="94"/>
      <c r="F21" s="94"/>
      <c r="G21" s="94"/>
      <c r="H21" s="91"/>
      <c r="I21" s="74"/>
      <c r="J21" s="8"/>
      <c r="K21" s="9"/>
      <c r="L21" s="27"/>
      <c r="M21" s="9"/>
      <c r="N21" s="27"/>
      <c r="O21" s="9"/>
      <c r="P21" s="27"/>
      <c r="Q21" s="9"/>
      <c r="R21" s="27"/>
      <c r="S21" s="55">
        <f t="shared" si="0"/>
        <v>0</v>
      </c>
      <c r="T21" s="55">
        <f t="shared" si="1"/>
        <v>0</v>
      </c>
      <c r="U21" s="56" t="e">
        <f t="shared" si="2"/>
        <v>#DIV/0!</v>
      </c>
      <c r="V21" s="58"/>
    </row>
    <row r="22" spans="1:22" ht="23.25" customHeight="1" x14ac:dyDescent="0.25">
      <c r="A22" s="86">
        <v>4</v>
      </c>
      <c r="B22" s="90" t="s">
        <v>36</v>
      </c>
      <c r="C22" s="95" t="s">
        <v>46</v>
      </c>
      <c r="D22" s="92" t="s">
        <v>47</v>
      </c>
      <c r="E22" s="92">
        <v>11</v>
      </c>
      <c r="F22" s="92">
        <v>15</v>
      </c>
      <c r="G22" s="92">
        <v>15</v>
      </c>
      <c r="H22" s="90"/>
      <c r="I22" s="72">
        <f>+H22/G22</f>
        <v>0</v>
      </c>
      <c r="J22" s="6" t="s">
        <v>48</v>
      </c>
      <c r="K22" s="7">
        <v>78400000</v>
      </c>
      <c r="L22" s="30"/>
      <c r="M22" s="7"/>
      <c r="N22" s="30"/>
      <c r="O22" s="7"/>
      <c r="P22" s="30"/>
      <c r="Q22" s="7"/>
      <c r="R22" s="30"/>
      <c r="S22" s="50">
        <f t="shared" si="0"/>
        <v>78400000</v>
      </c>
      <c r="T22" s="50">
        <f t="shared" si="1"/>
        <v>0</v>
      </c>
      <c r="U22" s="51">
        <f t="shared" si="2"/>
        <v>0</v>
      </c>
      <c r="V22" s="59"/>
    </row>
    <row r="23" spans="1:22" ht="23.25" customHeight="1" x14ac:dyDescent="0.25">
      <c r="A23" s="87"/>
      <c r="B23" s="89"/>
      <c r="C23" s="96"/>
      <c r="D23" s="93"/>
      <c r="E23" s="93"/>
      <c r="F23" s="93"/>
      <c r="G23" s="93"/>
      <c r="H23" s="89"/>
      <c r="I23" s="73"/>
      <c r="J23" s="2" t="s">
        <v>49</v>
      </c>
      <c r="K23" s="4">
        <v>5000000</v>
      </c>
      <c r="L23" s="25"/>
      <c r="M23" s="4"/>
      <c r="N23" s="25"/>
      <c r="O23" s="4"/>
      <c r="P23" s="25"/>
      <c r="Q23" s="4"/>
      <c r="R23" s="25"/>
      <c r="S23" s="19">
        <f>+K23+M23+O23+Q23</f>
        <v>5000000</v>
      </c>
      <c r="T23" s="19">
        <f t="shared" si="1"/>
        <v>0</v>
      </c>
      <c r="U23" s="20">
        <f t="shared" si="2"/>
        <v>0</v>
      </c>
      <c r="V23" s="54"/>
    </row>
    <row r="24" spans="1:22" ht="23.25" customHeight="1" x14ac:dyDescent="0.25">
      <c r="A24" s="87"/>
      <c r="B24" s="89"/>
      <c r="C24" s="96"/>
      <c r="D24" s="93"/>
      <c r="E24" s="93"/>
      <c r="F24" s="93"/>
      <c r="G24" s="93"/>
      <c r="H24" s="89"/>
      <c r="I24" s="73"/>
      <c r="J24" s="2" t="s">
        <v>50</v>
      </c>
      <c r="K24" s="4">
        <v>10000000</v>
      </c>
      <c r="L24" s="26"/>
      <c r="M24" s="4"/>
      <c r="N24" s="26"/>
      <c r="O24" s="4"/>
      <c r="P24" s="26"/>
      <c r="Q24" s="4"/>
      <c r="R24" s="26"/>
      <c r="S24" s="19">
        <f>+K24+M24+O24+Q24</f>
        <v>10000000</v>
      </c>
      <c r="T24" s="19">
        <f t="shared" si="1"/>
        <v>0</v>
      </c>
      <c r="U24" s="20">
        <f t="shared" si="2"/>
        <v>0</v>
      </c>
      <c r="V24" s="53"/>
    </row>
    <row r="25" spans="1:22" ht="23.25" customHeight="1" x14ac:dyDescent="0.25">
      <c r="A25" s="87"/>
      <c r="B25" s="89"/>
      <c r="C25" s="96"/>
      <c r="D25" s="93"/>
      <c r="E25" s="93"/>
      <c r="F25" s="93"/>
      <c r="G25" s="93"/>
      <c r="H25" s="89"/>
      <c r="I25" s="73"/>
      <c r="J25" s="41" t="s">
        <v>51</v>
      </c>
      <c r="K25" s="42">
        <v>35000000</v>
      </c>
      <c r="L25" s="43"/>
      <c r="M25" s="42"/>
      <c r="N25" s="43"/>
      <c r="O25" s="42"/>
      <c r="P25" s="43"/>
      <c r="Q25" s="42"/>
      <c r="R25" s="43"/>
      <c r="S25" s="19">
        <f t="shared" si="0"/>
        <v>35000000</v>
      </c>
      <c r="T25" s="19">
        <f t="shared" si="1"/>
        <v>0</v>
      </c>
      <c r="U25" s="20">
        <f t="shared" si="2"/>
        <v>0</v>
      </c>
      <c r="V25" s="60"/>
    </row>
    <row r="26" spans="1:22" ht="23.25" customHeight="1" x14ac:dyDescent="0.25">
      <c r="A26" s="87"/>
      <c r="B26" s="89"/>
      <c r="C26" s="96"/>
      <c r="D26" s="93"/>
      <c r="E26" s="93"/>
      <c r="F26" s="93"/>
      <c r="G26" s="93"/>
      <c r="H26" s="89"/>
      <c r="I26" s="73"/>
      <c r="J26" s="41" t="s">
        <v>52</v>
      </c>
      <c r="K26" s="42">
        <v>150000000</v>
      </c>
      <c r="L26" s="43"/>
      <c r="M26" s="42"/>
      <c r="N26" s="43"/>
      <c r="O26" s="42"/>
      <c r="P26" s="43"/>
      <c r="Q26" s="42"/>
      <c r="R26" s="43"/>
      <c r="S26" s="19">
        <f t="shared" si="0"/>
        <v>150000000</v>
      </c>
      <c r="T26" s="19">
        <f t="shared" si="1"/>
        <v>0</v>
      </c>
      <c r="U26" s="20">
        <f t="shared" si="2"/>
        <v>0</v>
      </c>
      <c r="V26" s="60"/>
    </row>
    <row r="27" spans="1:22" ht="23.25" customHeight="1" x14ac:dyDescent="0.25">
      <c r="A27" s="87"/>
      <c r="B27" s="89"/>
      <c r="C27" s="96"/>
      <c r="D27" s="93"/>
      <c r="E27" s="93"/>
      <c r="F27" s="93"/>
      <c r="G27" s="93"/>
      <c r="H27" s="89"/>
      <c r="I27" s="73"/>
      <c r="J27" s="41" t="s">
        <v>53</v>
      </c>
      <c r="K27" s="42">
        <v>150000000</v>
      </c>
      <c r="L27" s="43"/>
      <c r="M27" s="42"/>
      <c r="N27" s="43"/>
      <c r="O27" s="42"/>
      <c r="P27" s="43"/>
      <c r="Q27" s="42"/>
      <c r="R27" s="43"/>
      <c r="S27" s="19">
        <f t="shared" si="0"/>
        <v>150000000</v>
      </c>
      <c r="T27" s="19">
        <f t="shared" si="1"/>
        <v>0</v>
      </c>
      <c r="U27" s="20">
        <f t="shared" si="2"/>
        <v>0</v>
      </c>
      <c r="V27" s="60"/>
    </row>
    <row r="28" spans="1:22" ht="23.25" customHeight="1" x14ac:dyDescent="0.25">
      <c r="A28" s="87"/>
      <c r="B28" s="89"/>
      <c r="C28" s="96"/>
      <c r="D28" s="93"/>
      <c r="E28" s="93"/>
      <c r="F28" s="93"/>
      <c r="G28" s="93"/>
      <c r="H28" s="89"/>
      <c r="I28" s="73"/>
      <c r="J28" s="41" t="s">
        <v>55</v>
      </c>
      <c r="K28" s="42">
        <v>8000000</v>
      </c>
      <c r="L28" s="43"/>
      <c r="M28" s="42"/>
      <c r="N28" s="43"/>
      <c r="O28" s="42"/>
      <c r="P28" s="43"/>
      <c r="Q28" s="42"/>
      <c r="R28" s="43"/>
      <c r="S28" s="19">
        <f t="shared" si="0"/>
        <v>8000000</v>
      </c>
      <c r="T28" s="19">
        <f t="shared" si="1"/>
        <v>0</v>
      </c>
      <c r="U28" s="20">
        <f t="shared" si="2"/>
        <v>0</v>
      </c>
      <c r="V28" s="60"/>
    </row>
    <row r="29" spans="1:22" ht="23.25" customHeight="1" x14ac:dyDescent="0.25">
      <c r="A29" s="87"/>
      <c r="B29" s="89"/>
      <c r="C29" s="96"/>
      <c r="D29" s="93"/>
      <c r="E29" s="93"/>
      <c r="F29" s="93"/>
      <c r="G29" s="93"/>
      <c r="H29" s="89"/>
      <c r="I29" s="73"/>
      <c r="J29" s="41" t="s">
        <v>56</v>
      </c>
      <c r="K29" s="42">
        <v>11000000</v>
      </c>
      <c r="L29" s="43"/>
      <c r="M29" s="42"/>
      <c r="N29" s="43"/>
      <c r="O29" s="42"/>
      <c r="P29" s="43"/>
      <c r="Q29" s="42"/>
      <c r="R29" s="43"/>
      <c r="S29" s="19">
        <f t="shared" si="0"/>
        <v>11000000</v>
      </c>
      <c r="T29" s="19">
        <f t="shared" si="1"/>
        <v>0</v>
      </c>
      <c r="U29" s="20">
        <f t="shared" si="2"/>
        <v>0</v>
      </c>
      <c r="V29" s="60"/>
    </row>
    <row r="30" spans="1:22" ht="23.25" customHeight="1" x14ac:dyDescent="0.25">
      <c r="A30" s="87"/>
      <c r="B30" s="89"/>
      <c r="C30" s="96"/>
      <c r="D30" s="93"/>
      <c r="E30" s="93"/>
      <c r="F30" s="93"/>
      <c r="G30" s="93"/>
      <c r="H30" s="89"/>
      <c r="I30" s="73"/>
      <c r="J30" s="41" t="s">
        <v>57</v>
      </c>
      <c r="K30" s="42">
        <v>10000000</v>
      </c>
      <c r="L30" s="43"/>
      <c r="M30" s="42"/>
      <c r="N30" s="43"/>
      <c r="O30" s="42"/>
      <c r="P30" s="43"/>
      <c r="Q30" s="42"/>
      <c r="R30" s="43"/>
      <c r="S30" s="19">
        <f t="shared" si="0"/>
        <v>10000000</v>
      </c>
      <c r="T30" s="19">
        <f t="shared" si="1"/>
        <v>0</v>
      </c>
      <c r="U30" s="20">
        <f t="shared" si="2"/>
        <v>0</v>
      </c>
      <c r="V30" s="60"/>
    </row>
    <row r="31" spans="1:22" ht="23.25" customHeight="1" x14ac:dyDescent="0.25">
      <c r="A31" s="87"/>
      <c r="B31" s="89"/>
      <c r="C31" s="96"/>
      <c r="D31" s="93"/>
      <c r="E31" s="93"/>
      <c r="F31" s="93"/>
      <c r="G31" s="93"/>
      <c r="H31" s="89"/>
      <c r="I31" s="73"/>
      <c r="J31" s="41" t="s">
        <v>54</v>
      </c>
      <c r="K31" s="42">
        <v>150000000</v>
      </c>
      <c r="L31" s="43"/>
      <c r="M31" s="42"/>
      <c r="N31" s="43"/>
      <c r="O31" s="42"/>
      <c r="P31" s="43"/>
      <c r="Q31" s="42"/>
      <c r="R31" s="43"/>
      <c r="S31" s="19">
        <f t="shared" si="0"/>
        <v>150000000</v>
      </c>
      <c r="T31" s="19">
        <f t="shared" si="1"/>
        <v>0</v>
      </c>
      <c r="U31" s="20">
        <f t="shared" si="2"/>
        <v>0</v>
      </c>
      <c r="V31" s="60"/>
    </row>
    <row r="32" spans="1:22" ht="23.25" customHeight="1" x14ac:dyDescent="0.25">
      <c r="A32" s="87"/>
      <c r="B32" s="89"/>
      <c r="C32" s="96"/>
      <c r="D32" s="93"/>
      <c r="E32" s="93"/>
      <c r="F32" s="93"/>
      <c r="G32" s="93"/>
      <c r="H32" s="89"/>
      <c r="I32" s="73"/>
      <c r="J32" s="41" t="s">
        <v>58</v>
      </c>
      <c r="K32" s="42">
        <v>80000000</v>
      </c>
      <c r="L32" s="43"/>
      <c r="M32" s="42"/>
      <c r="N32" s="43"/>
      <c r="O32" s="42"/>
      <c r="P32" s="43"/>
      <c r="Q32" s="42"/>
      <c r="R32" s="43"/>
      <c r="S32" s="19">
        <f t="shared" si="0"/>
        <v>80000000</v>
      </c>
      <c r="T32" s="19">
        <f t="shared" si="1"/>
        <v>0</v>
      </c>
      <c r="U32" s="20">
        <f t="shared" si="2"/>
        <v>0</v>
      </c>
      <c r="V32" s="60"/>
    </row>
    <row r="33" spans="1:22" ht="23.25" customHeight="1" x14ac:dyDescent="0.25">
      <c r="A33" s="87"/>
      <c r="B33" s="89"/>
      <c r="C33" s="96"/>
      <c r="D33" s="93"/>
      <c r="E33" s="93"/>
      <c r="F33" s="93"/>
      <c r="G33" s="93"/>
      <c r="H33" s="89"/>
      <c r="I33" s="73"/>
      <c r="J33" s="41" t="s">
        <v>59</v>
      </c>
      <c r="K33" s="42">
        <v>28900000</v>
      </c>
      <c r="L33" s="43"/>
      <c r="M33" s="42"/>
      <c r="N33" s="43"/>
      <c r="O33" s="42"/>
      <c r="P33" s="43"/>
      <c r="Q33" s="42"/>
      <c r="R33" s="43"/>
      <c r="S33" s="19">
        <f t="shared" si="0"/>
        <v>28900000</v>
      </c>
      <c r="T33" s="19">
        <f t="shared" si="1"/>
        <v>0</v>
      </c>
      <c r="U33" s="20">
        <f t="shared" si="2"/>
        <v>0</v>
      </c>
      <c r="V33" s="60"/>
    </row>
    <row r="34" spans="1:22" ht="117" customHeight="1" thickBot="1" x14ac:dyDescent="0.3">
      <c r="A34" s="88"/>
      <c r="B34" s="91"/>
      <c r="C34" s="97"/>
      <c r="D34" s="94"/>
      <c r="E34" s="94"/>
      <c r="F34" s="94"/>
      <c r="G34" s="94"/>
      <c r="H34" s="91"/>
      <c r="I34" s="74"/>
      <c r="J34" s="8" t="s">
        <v>91</v>
      </c>
      <c r="K34" s="9">
        <v>35200000</v>
      </c>
      <c r="L34" s="27"/>
      <c r="M34" s="9"/>
      <c r="N34" s="27"/>
      <c r="O34" s="9"/>
      <c r="P34" s="27"/>
      <c r="Q34" s="9"/>
      <c r="R34" s="27"/>
      <c r="S34" s="55">
        <f>+K34+M34+O34+Q34</f>
        <v>35200000</v>
      </c>
      <c r="T34" s="55">
        <f t="shared" si="1"/>
        <v>0</v>
      </c>
      <c r="U34" s="56">
        <f t="shared" si="2"/>
        <v>0</v>
      </c>
      <c r="V34" s="58"/>
    </row>
    <row r="35" spans="1:22" ht="23.25" customHeight="1" x14ac:dyDescent="0.25">
      <c r="A35" s="87">
        <v>5</v>
      </c>
      <c r="B35" s="89" t="s">
        <v>36</v>
      </c>
      <c r="C35" s="96" t="s">
        <v>60</v>
      </c>
      <c r="D35" s="93" t="s">
        <v>61</v>
      </c>
      <c r="E35" s="93">
        <v>1</v>
      </c>
      <c r="F35" s="93">
        <v>1</v>
      </c>
      <c r="G35" s="93">
        <v>1</v>
      </c>
      <c r="H35" s="89"/>
      <c r="I35" s="73">
        <f>+H35/G35</f>
        <v>0</v>
      </c>
      <c r="J35" s="17" t="s">
        <v>62</v>
      </c>
      <c r="K35" s="18">
        <v>65971500</v>
      </c>
      <c r="L35" s="47"/>
      <c r="M35" s="18"/>
      <c r="N35" s="47"/>
      <c r="O35" s="18"/>
      <c r="P35" s="47"/>
      <c r="Q35" s="18"/>
      <c r="R35" s="47"/>
      <c r="S35" s="19">
        <f t="shared" si="0"/>
        <v>65971500</v>
      </c>
      <c r="T35" s="19">
        <f t="shared" si="1"/>
        <v>0</v>
      </c>
      <c r="U35" s="20">
        <f t="shared" si="2"/>
        <v>0</v>
      </c>
      <c r="V35" s="48"/>
    </row>
    <row r="36" spans="1:22" ht="23.25" customHeight="1" x14ac:dyDescent="0.25">
      <c r="A36" s="87"/>
      <c r="B36" s="89"/>
      <c r="C36" s="96"/>
      <c r="D36" s="93"/>
      <c r="E36" s="93"/>
      <c r="F36" s="93"/>
      <c r="G36" s="93"/>
      <c r="H36" s="89"/>
      <c r="I36" s="73"/>
      <c r="J36" s="2" t="s">
        <v>64</v>
      </c>
      <c r="K36" s="4">
        <v>2500000</v>
      </c>
      <c r="L36" s="26"/>
      <c r="M36" s="4"/>
      <c r="N36" s="26"/>
      <c r="O36" s="4"/>
      <c r="P36" s="26"/>
      <c r="Q36" s="4"/>
      <c r="R36" s="26"/>
      <c r="S36" s="19">
        <f t="shared" si="0"/>
        <v>2500000</v>
      </c>
      <c r="T36" s="19">
        <f t="shared" si="1"/>
        <v>0</v>
      </c>
      <c r="U36" s="20">
        <f t="shared" si="2"/>
        <v>0</v>
      </c>
      <c r="V36" s="37"/>
    </row>
    <row r="37" spans="1:22" ht="23.25" customHeight="1" x14ac:dyDescent="0.25">
      <c r="A37" s="87"/>
      <c r="B37" s="89"/>
      <c r="C37" s="96"/>
      <c r="D37" s="93"/>
      <c r="E37" s="93"/>
      <c r="F37" s="93"/>
      <c r="G37" s="93"/>
      <c r="H37" s="89"/>
      <c r="I37" s="73"/>
      <c r="J37" s="2" t="s">
        <v>63</v>
      </c>
      <c r="K37" s="4">
        <v>11528500</v>
      </c>
      <c r="L37" s="25"/>
      <c r="M37" s="4"/>
      <c r="N37" s="25"/>
      <c r="O37" s="4"/>
      <c r="P37" s="25"/>
      <c r="Q37" s="4"/>
      <c r="R37" s="25"/>
      <c r="S37" s="19">
        <f t="shared" si="0"/>
        <v>11528500</v>
      </c>
      <c r="T37" s="19">
        <f t="shared" si="1"/>
        <v>0</v>
      </c>
      <c r="U37" s="20">
        <f t="shared" si="2"/>
        <v>0</v>
      </c>
      <c r="V37" s="36"/>
    </row>
    <row r="38" spans="1:22" ht="23.25" customHeight="1" thickBot="1" x14ac:dyDescent="0.3">
      <c r="A38" s="88"/>
      <c r="B38" s="91"/>
      <c r="C38" s="97"/>
      <c r="D38" s="94"/>
      <c r="E38" s="94"/>
      <c r="F38" s="94"/>
      <c r="G38" s="94"/>
      <c r="H38" s="91"/>
      <c r="I38" s="74"/>
      <c r="J38" s="8"/>
      <c r="K38" s="9"/>
      <c r="L38" s="29"/>
      <c r="M38" s="9"/>
      <c r="N38" s="29"/>
      <c r="O38" s="9"/>
      <c r="P38" s="29"/>
      <c r="Q38" s="9"/>
      <c r="R38" s="29"/>
      <c r="S38" s="19">
        <f t="shared" si="0"/>
        <v>0</v>
      </c>
      <c r="T38" s="19">
        <f t="shared" si="1"/>
        <v>0</v>
      </c>
      <c r="U38" s="20" t="e">
        <f t="shared" si="2"/>
        <v>#DIV/0!</v>
      </c>
      <c r="V38" s="39"/>
    </row>
    <row r="39" spans="1:22" ht="23.25" customHeight="1" x14ac:dyDescent="0.25">
      <c r="A39" s="86">
        <v>6</v>
      </c>
      <c r="B39" s="90" t="s">
        <v>36</v>
      </c>
      <c r="C39" s="95" t="s">
        <v>65</v>
      </c>
      <c r="D39" s="92" t="s">
        <v>66</v>
      </c>
      <c r="E39" s="111">
        <v>1</v>
      </c>
      <c r="F39" s="111">
        <v>1</v>
      </c>
      <c r="G39" s="111">
        <v>1</v>
      </c>
      <c r="H39" s="101"/>
      <c r="I39" s="73">
        <f>+H39/G39</f>
        <v>0</v>
      </c>
      <c r="J39" s="6" t="s">
        <v>67</v>
      </c>
      <c r="K39" s="7">
        <v>5000000</v>
      </c>
      <c r="L39" s="28"/>
      <c r="M39" s="7"/>
      <c r="N39" s="28"/>
      <c r="O39" s="7"/>
      <c r="P39" s="28"/>
      <c r="Q39" s="7"/>
      <c r="R39" s="28"/>
      <c r="S39" s="19">
        <f t="shared" si="0"/>
        <v>5000000</v>
      </c>
      <c r="T39" s="19">
        <f t="shared" si="1"/>
        <v>0</v>
      </c>
      <c r="U39" s="20">
        <f t="shared" si="2"/>
        <v>0</v>
      </c>
      <c r="V39" s="38"/>
    </row>
    <row r="40" spans="1:22" ht="23.25" customHeight="1" x14ac:dyDescent="0.25">
      <c r="A40" s="87"/>
      <c r="B40" s="89"/>
      <c r="C40" s="96"/>
      <c r="D40" s="93"/>
      <c r="E40" s="93"/>
      <c r="F40" s="93"/>
      <c r="G40" s="93"/>
      <c r="H40" s="89"/>
      <c r="I40" s="73"/>
      <c r="J40" s="2" t="s">
        <v>71</v>
      </c>
      <c r="K40" s="4">
        <v>15000000</v>
      </c>
      <c r="L40" s="26"/>
      <c r="M40" s="4"/>
      <c r="N40" s="26"/>
      <c r="O40" s="4"/>
      <c r="P40" s="26"/>
      <c r="Q40" s="4"/>
      <c r="R40" s="26"/>
      <c r="S40" s="19">
        <f t="shared" si="0"/>
        <v>15000000</v>
      </c>
      <c r="T40" s="19">
        <f t="shared" si="1"/>
        <v>0</v>
      </c>
      <c r="U40" s="20">
        <f t="shared" si="2"/>
        <v>0</v>
      </c>
      <c r="V40" s="37"/>
    </row>
    <row r="41" spans="1:22" ht="23.25" customHeight="1" x14ac:dyDescent="0.25">
      <c r="A41" s="87"/>
      <c r="B41" s="89"/>
      <c r="C41" s="96"/>
      <c r="D41" s="93"/>
      <c r="E41" s="93"/>
      <c r="F41" s="93"/>
      <c r="G41" s="93"/>
      <c r="H41" s="89"/>
      <c r="I41" s="73"/>
      <c r="J41" s="2" t="s">
        <v>68</v>
      </c>
      <c r="K41" s="4">
        <v>2500000</v>
      </c>
      <c r="L41" s="26"/>
      <c r="M41" s="4"/>
      <c r="N41" s="26"/>
      <c r="O41" s="4"/>
      <c r="P41" s="26"/>
      <c r="Q41" s="4"/>
      <c r="R41" s="26"/>
      <c r="S41" s="19">
        <f t="shared" si="0"/>
        <v>2500000</v>
      </c>
      <c r="T41" s="19">
        <f t="shared" si="1"/>
        <v>0</v>
      </c>
      <c r="U41" s="20">
        <f t="shared" si="2"/>
        <v>0</v>
      </c>
      <c r="V41" s="37"/>
    </row>
    <row r="42" spans="1:22" ht="23.25" customHeight="1" x14ac:dyDescent="0.25">
      <c r="A42" s="87"/>
      <c r="B42" s="89"/>
      <c r="C42" s="96"/>
      <c r="D42" s="93"/>
      <c r="E42" s="93"/>
      <c r="F42" s="93"/>
      <c r="G42" s="93"/>
      <c r="H42" s="89"/>
      <c r="I42" s="73"/>
      <c r="J42" s="2" t="s">
        <v>70</v>
      </c>
      <c r="K42" s="4">
        <v>20000000</v>
      </c>
      <c r="L42" s="26"/>
      <c r="M42" s="4"/>
      <c r="N42" s="26"/>
      <c r="O42" s="4"/>
      <c r="P42" s="26"/>
      <c r="Q42" s="4"/>
      <c r="R42" s="26"/>
      <c r="S42" s="19">
        <f t="shared" si="0"/>
        <v>20000000</v>
      </c>
      <c r="T42" s="19">
        <f t="shared" si="1"/>
        <v>0</v>
      </c>
      <c r="U42" s="20">
        <f t="shared" si="2"/>
        <v>0</v>
      </c>
      <c r="V42" s="37"/>
    </row>
    <row r="43" spans="1:22" ht="33.75" customHeight="1" x14ac:dyDescent="0.25">
      <c r="A43" s="87"/>
      <c r="B43" s="89"/>
      <c r="C43" s="96"/>
      <c r="D43" s="93"/>
      <c r="E43" s="93"/>
      <c r="F43" s="93"/>
      <c r="G43" s="93"/>
      <c r="H43" s="89"/>
      <c r="I43" s="73"/>
      <c r="J43" s="41" t="s">
        <v>69</v>
      </c>
      <c r="K43" s="42">
        <v>3000000</v>
      </c>
      <c r="L43" s="43"/>
      <c r="M43" s="42"/>
      <c r="N43" s="43"/>
      <c r="O43" s="42"/>
      <c r="P43" s="43"/>
      <c r="Q43" s="42"/>
      <c r="R43" s="43"/>
      <c r="S43" s="19">
        <f t="shared" si="0"/>
        <v>3000000</v>
      </c>
      <c r="T43" s="19">
        <f t="shared" si="1"/>
        <v>0</v>
      </c>
      <c r="U43" s="20">
        <f t="shared" si="2"/>
        <v>0</v>
      </c>
      <c r="V43" s="44"/>
    </row>
    <row r="44" spans="1:22" ht="23.25" customHeight="1" x14ac:dyDescent="0.25">
      <c r="A44" s="87"/>
      <c r="B44" s="89"/>
      <c r="C44" s="96"/>
      <c r="D44" s="93"/>
      <c r="E44" s="93"/>
      <c r="F44" s="93"/>
      <c r="G44" s="93"/>
      <c r="H44" s="89"/>
      <c r="I44" s="73"/>
      <c r="J44" s="41" t="s">
        <v>72</v>
      </c>
      <c r="K44" s="42">
        <v>30000000</v>
      </c>
      <c r="L44" s="43"/>
      <c r="M44" s="42"/>
      <c r="N44" s="43"/>
      <c r="O44" s="42"/>
      <c r="P44" s="43"/>
      <c r="Q44" s="42"/>
      <c r="R44" s="43"/>
      <c r="S44" s="19">
        <f t="shared" si="0"/>
        <v>30000000</v>
      </c>
      <c r="T44" s="19">
        <f t="shared" si="1"/>
        <v>0</v>
      </c>
      <c r="U44" s="20">
        <f t="shared" si="2"/>
        <v>0</v>
      </c>
      <c r="V44" s="44"/>
    </row>
    <row r="45" spans="1:22" ht="26.25" customHeight="1" x14ac:dyDescent="0.25">
      <c r="A45" s="87"/>
      <c r="B45" s="89"/>
      <c r="C45" s="96"/>
      <c r="D45" s="93"/>
      <c r="E45" s="93"/>
      <c r="F45" s="93"/>
      <c r="G45" s="93"/>
      <c r="H45" s="89"/>
      <c r="I45" s="73"/>
      <c r="J45" s="41" t="s">
        <v>73</v>
      </c>
      <c r="K45" s="42">
        <v>44500000</v>
      </c>
      <c r="L45" s="43"/>
      <c r="M45" s="42"/>
      <c r="N45" s="43"/>
      <c r="O45" s="42"/>
      <c r="P45" s="43"/>
      <c r="Q45" s="42"/>
      <c r="R45" s="43"/>
      <c r="S45" s="19">
        <f t="shared" si="0"/>
        <v>44500000</v>
      </c>
      <c r="T45" s="19">
        <f t="shared" si="1"/>
        <v>0</v>
      </c>
      <c r="U45" s="20">
        <f t="shared" si="2"/>
        <v>0</v>
      </c>
      <c r="V45" s="44"/>
    </row>
    <row r="46" spans="1:22" ht="23.25" customHeight="1" thickBot="1" x14ac:dyDescent="0.3">
      <c r="A46" s="87"/>
      <c r="B46" s="89"/>
      <c r="C46" s="96"/>
      <c r="D46" s="93"/>
      <c r="E46" s="93"/>
      <c r="F46" s="93"/>
      <c r="G46" s="93"/>
      <c r="H46" s="89"/>
      <c r="I46" s="73"/>
      <c r="J46" s="41"/>
      <c r="K46" s="42"/>
      <c r="L46" s="43"/>
      <c r="M46" s="42"/>
      <c r="N46" s="43"/>
      <c r="O46" s="42"/>
      <c r="P46" s="43"/>
      <c r="Q46" s="42"/>
      <c r="R46" s="43"/>
      <c r="S46" s="45">
        <f t="shared" si="0"/>
        <v>0</v>
      </c>
      <c r="T46" s="45">
        <f t="shared" si="1"/>
        <v>0</v>
      </c>
      <c r="U46" s="46" t="e">
        <f t="shared" si="2"/>
        <v>#DIV/0!</v>
      </c>
      <c r="V46" s="44"/>
    </row>
    <row r="47" spans="1:22" ht="23.25" customHeight="1" x14ac:dyDescent="0.25">
      <c r="A47" s="86">
        <v>7</v>
      </c>
      <c r="B47" s="90" t="s">
        <v>36</v>
      </c>
      <c r="C47" s="95" t="s">
        <v>74</v>
      </c>
      <c r="D47" s="92" t="s">
        <v>75</v>
      </c>
      <c r="E47" s="92">
        <v>0</v>
      </c>
      <c r="F47" s="92">
        <v>1</v>
      </c>
      <c r="G47" s="92">
        <v>1</v>
      </c>
      <c r="H47" s="90"/>
      <c r="I47" s="72">
        <f>+H47/G47</f>
        <v>0</v>
      </c>
      <c r="J47" s="6" t="s">
        <v>76</v>
      </c>
      <c r="K47" s="7">
        <v>15000000</v>
      </c>
      <c r="L47" s="30"/>
      <c r="M47" s="7"/>
      <c r="N47" s="30"/>
      <c r="O47" s="7"/>
      <c r="P47" s="30"/>
      <c r="Q47" s="7"/>
      <c r="R47" s="30"/>
      <c r="S47" s="50">
        <f t="shared" si="0"/>
        <v>15000000</v>
      </c>
      <c r="T47" s="50">
        <f t="shared" si="1"/>
        <v>0</v>
      </c>
      <c r="U47" s="51">
        <f t="shared" si="2"/>
        <v>0</v>
      </c>
      <c r="V47" s="59"/>
    </row>
    <row r="48" spans="1:22" ht="23.25" customHeight="1" x14ac:dyDescent="0.25">
      <c r="A48" s="87"/>
      <c r="B48" s="89"/>
      <c r="C48" s="96"/>
      <c r="D48" s="93"/>
      <c r="E48" s="93"/>
      <c r="F48" s="93"/>
      <c r="G48" s="93"/>
      <c r="H48" s="89"/>
      <c r="I48" s="73"/>
      <c r="J48" s="2"/>
      <c r="K48" s="4"/>
      <c r="L48" s="25"/>
      <c r="M48" s="4"/>
      <c r="N48" s="25"/>
      <c r="O48" s="4"/>
      <c r="P48" s="25"/>
      <c r="Q48" s="4"/>
      <c r="R48" s="25"/>
      <c r="S48" s="19">
        <f t="shared" si="0"/>
        <v>0</v>
      </c>
      <c r="T48" s="19">
        <f t="shared" si="1"/>
        <v>0</v>
      </c>
      <c r="U48" s="20" t="e">
        <f t="shared" si="2"/>
        <v>#DIV/0!</v>
      </c>
      <c r="V48" s="54"/>
    </row>
    <row r="49" spans="1:22" ht="23.25" customHeight="1" x14ac:dyDescent="0.25">
      <c r="A49" s="87"/>
      <c r="B49" s="89"/>
      <c r="C49" s="96"/>
      <c r="D49" s="93"/>
      <c r="E49" s="93"/>
      <c r="F49" s="93"/>
      <c r="G49" s="93"/>
      <c r="H49" s="89"/>
      <c r="I49" s="73"/>
      <c r="J49" s="2"/>
      <c r="K49" s="4"/>
      <c r="L49" s="26"/>
      <c r="M49" s="4"/>
      <c r="N49" s="26"/>
      <c r="O49" s="4"/>
      <c r="P49" s="26"/>
      <c r="Q49" s="4"/>
      <c r="R49" s="26"/>
      <c r="S49" s="19">
        <f t="shared" si="0"/>
        <v>0</v>
      </c>
      <c r="T49" s="19">
        <f t="shared" si="1"/>
        <v>0</v>
      </c>
      <c r="U49" s="20" t="e">
        <f t="shared" si="2"/>
        <v>#DIV/0!</v>
      </c>
      <c r="V49" s="53"/>
    </row>
    <row r="50" spans="1:22" ht="23.25" customHeight="1" thickBot="1" x14ac:dyDescent="0.3">
      <c r="A50" s="88"/>
      <c r="B50" s="91"/>
      <c r="C50" s="97"/>
      <c r="D50" s="94"/>
      <c r="E50" s="94"/>
      <c r="F50" s="94"/>
      <c r="G50" s="94"/>
      <c r="H50" s="91"/>
      <c r="I50" s="74"/>
      <c r="J50" s="8"/>
      <c r="K50" s="9"/>
      <c r="L50" s="27"/>
      <c r="M50" s="9"/>
      <c r="N50" s="27"/>
      <c r="O50" s="9"/>
      <c r="P50" s="27"/>
      <c r="Q50" s="9"/>
      <c r="R50" s="27"/>
      <c r="S50" s="55">
        <f t="shared" si="0"/>
        <v>0</v>
      </c>
      <c r="T50" s="55">
        <f t="shared" si="1"/>
        <v>0</v>
      </c>
      <c r="U50" s="56" t="e">
        <f t="shared" si="2"/>
        <v>#DIV/0!</v>
      </c>
      <c r="V50" s="58"/>
    </row>
    <row r="51" spans="1:22" ht="23.25" customHeight="1" x14ac:dyDescent="0.25">
      <c r="A51" s="86">
        <v>8</v>
      </c>
      <c r="B51" s="90" t="s">
        <v>36</v>
      </c>
      <c r="C51" s="95" t="s">
        <v>77</v>
      </c>
      <c r="D51" s="92" t="s">
        <v>78</v>
      </c>
      <c r="E51" s="92">
        <v>9</v>
      </c>
      <c r="F51" s="92">
        <v>11</v>
      </c>
      <c r="G51" s="92">
        <v>0</v>
      </c>
      <c r="H51" s="90"/>
      <c r="I51" s="72" t="e">
        <f>+H51/G51</f>
        <v>#DIV/0!</v>
      </c>
      <c r="J51" s="6" t="s">
        <v>92</v>
      </c>
      <c r="K51" s="7">
        <v>25000000</v>
      </c>
      <c r="L51" s="28"/>
      <c r="M51" s="7"/>
      <c r="N51" s="28"/>
      <c r="O51" s="7"/>
      <c r="P51" s="28"/>
      <c r="Q51" s="7"/>
      <c r="R51" s="28"/>
      <c r="S51" s="50">
        <f t="shared" si="0"/>
        <v>25000000</v>
      </c>
      <c r="T51" s="50">
        <f t="shared" si="1"/>
        <v>0</v>
      </c>
      <c r="U51" s="51">
        <f t="shared" si="2"/>
        <v>0</v>
      </c>
      <c r="V51" s="52"/>
    </row>
    <row r="52" spans="1:22" ht="23.25" customHeight="1" x14ac:dyDescent="0.25">
      <c r="A52" s="87"/>
      <c r="B52" s="89"/>
      <c r="C52" s="96"/>
      <c r="D52" s="93"/>
      <c r="E52" s="93"/>
      <c r="F52" s="93"/>
      <c r="G52" s="93"/>
      <c r="H52" s="89"/>
      <c r="I52" s="73"/>
      <c r="J52" s="2"/>
      <c r="K52" s="4"/>
      <c r="L52" s="26"/>
      <c r="M52" s="4"/>
      <c r="N52" s="26"/>
      <c r="O52" s="4"/>
      <c r="P52" s="26"/>
      <c r="Q52" s="4"/>
      <c r="R52" s="26"/>
      <c r="S52" s="19">
        <f t="shared" si="0"/>
        <v>0</v>
      </c>
      <c r="T52" s="19">
        <f t="shared" si="1"/>
        <v>0</v>
      </c>
      <c r="U52" s="20" t="e">
        <f t="shared" si="2"/>
        <v>#DIV/0!</v>
      </c>
      <c r="V52" s="53"/>
    </row>
    <row r="53" spans="1:22" ht="23.25" customHeight="1" x14ac:dyDescent="0.25">
      <c r="A53" s="87"/>
      <c r="B53" s="89"/>
      <c r="C53" s="96"/>
      <c r="D53" s="93"/>
      <c r="E53" s="93"/>
      <c r="F53" s="93"/>
      <c r="G53" s="93"/>
      <c r="H53" s="89"/>
      <c r="I53" s="73"/>
      <c r="J53" s="2"/>
      <c r="K53" s="4"/>
      <c r="L53" s="25"/>
      <c r="M53" s="4"/>
      <c r="N53" s="25"/>
      <c r="O53" s="4"/>
      <c r="P53" s="25"/>
      <c r="Q53" s="4"/>
      <c r="R53" s="25"/>
      <c r="S53" s="19">
        <f t="shared" si="0"/>
        <v>0</v>
      </c>
      <c r="T53" s="19">
        <f t="shared" si="1"/>
        <v>0</v>
      </c>
      <c r="U53" s="20" t="e">
        <f t="shared" si="2"/>
        <v>#DIV/0!</v>
      </c>
      <c r="V53" s="54"/>
    </row>
    <row r="54" spans="1:22" ht="23.25" customHeight="1" thickBot="1" x14ac:dyDescent="0.3">
      <c r="A54" s="88"/>
      <c r="B54" s="91"/>
      <c r="C54" s="97"/>
      <c r="D54" s="94"/>
      <c r="E54" s="94"/>
      <c r="F54" s="94"/>
      <c r="G54" s="94"/>
      <c r="H54" s="91"/>
      <c r="I54" s="74"/>
      <c r="J54" s="8"/>
      <c r="K54" s="9"/>
      <c r="L54" s="29"/>
      <c r="M54" s="9"/>
      <c r="N54" s="29"/>
      <c r="O54" s="9"/>
      <c r="P54" s="29"/>
      <c r="Q54" s="9"/>
      <c r="R54" s="29"/>
      <c r="S54" s="55">
        <f t="shared" si="0"/>
        <v>0</v>
      </c>
      <c r="T54" s="55">
        <f t="shared" si="1"/>
        <v>0</v>
      </c>
      <c r="U54" s="56" t="e">
        <f t="shared" si="2"/>
        <v>#DIV/0!</v>
      </c>
      <c r="V54" s="57"/>
    </row>
    <row r="55" spans="1:22" ht="23.25" customHeight="1" x14ac:dyDescent="0.25">
      <c r="A55" s="87">
        <v>9</v>
      </c>
      <c r="B55" s="89" t="s">
        <v>36</v>
      </c>
      <c r="C55" s="96" t="s">
        <v>79</v>
      </c>
      <c r="D55" s="93" t="s">
        <v>80</v>
      </c>
      <c r="E55" s="93">
        <v>8</v>
      </c>
      <c r="F55" s="93">
        <v>13</v>
      </c>
      <c r="G55" s="93">
        <v>12</v>
      </c>
      <c r="H55" s="89"/>
      <c r="I55" s="73">
        <f>+H55/G55</f>
        <v>0</v>
      </c>
      <c r="J55" s="17" t="s">
        <v>90</v>
      </c>
      <c r="K55" s="18">
        <v>10000000</v>
      </c>
      <c r="L55" s="47"/>
      <c r="M55" s="18"/>
      <c r="N55" s="47"/>
      <c r="O55" s="18"/>
      <c r="P55" s="47"/>
      <c r="Q55" s="18"/>
      <c r="R55" s="47"/>
      <c r="S55" s="19">
        <f t="shared" si="0"/>
        <v>10000000</v>
      </c>
      <c r="T55" s="19">
        <f t="shared" si="1"/>
        <v>0</v>
      </c>
      <c r="U55" s="20">
        <f t="shared" si="2"/>
        <v>0</v>
      </c>
      <c r="V55" s="48"/>
    </row>
    <row r="56" spans="1:22" ht="23.25" customHeight="1" x14ac:dyDescent="0.25">
      <c r="A56" s="87"/>
      <c r="B56" s="89"/>
      <c r="C56" s="96"/>
      <c r="D56" s="93"/>
      <c r="E56" s="93"/>
      <c r="F56" s="93"/>
      <c r="G56" s="93"/>
      <c r="H56" s="89"/>
      <c r="I56" s="73"/>
      <c r="J56" s="2"/>
      <c r="K56" s="4"/>
      <c r="L56" s="26"/>
      <c r="M56" s="4"/>
      <c r="N56" s="26"/>
      <c r="O56" s="4"/>
      <c r="P56" s="26"/>
      <c r="Q56" s="4"/>
      <c r="R56" s="26"/>
      <c r="S56" s="19">
        <f t="shared" si="0"/>
        <v>0</v>
      </c>
      <c r="T56" s="19">
        <f t="shared" si="1"/>
        <v>0</v>
      </c>
      <c r="U56" s="20" t="e">
        <f t="shared" si="2"/>
        <v>#DIV/0!</v>
      </c>
      <c r="V56" s="37"/>
    </row>
    <row r="57" spans="1:22" ht="23.25" customHeight="1" x14ac:dyDescent="0.25">
      <c r="A57" s="87"/>
      <c r="B57" s="89"/>
      <c r="C57" s="96"/>
      <c r="D57" s="93"/>
      <c r="E57" s="93"/>
      <c r="F57" s="93"/>
      <c r="G57" s="93"/>
      <c r="H57" s="89"/>
      <c r="I57" s="73"/>
      <c r="J57" s="2"/>
      <c r="K57" s="4"/>
      <c r="L57" s="26"/>
      <c r="M57" s="4"/>
      <c r="N57" s="26"/>
      <c r="O57" s="4"/>
      <c r="P57" s="26"/>
      <c r="Q57" s="4"/>
      <c r="R57" s="26"/>
      <c r="S57" s="19">
        <f t="shared" si="0"/>
        <v>0</v>
      </c>
      <c r="T57" s="19">
        <f t="shared" si="1"/>
        <v>0</v>
      </c>
      <c r="U57" s="20" t="e">
        <f t="shared" si="2"/>
        <v>#DIV/0!</v>
      </c>
      <c r="V57" s="37"/>
    </row>
    <row r="58" spans="1:22" ht="23.25" customHeight="1" thickBot="1" x14ac:dyDescent="0.3">
      <c r="A58" s="87"/>
      <c r="B58" s="89"/>
      <c r="C58" s="96"/>
      <c r="D58" s="93"/>
      <c r="E58" s="93"/>
      <c r="F58" s="93"/>
      <c r="G58" s="93"/>
      <c r="H58" s="89"/>
      <c r="I58" s="73"/>
      <c r="J58" s="41"/>
      <c r="K58" s="42"/>
      <c r="L58" s="43"/>
      <c r="M58" s="42"/>
      <c r="N58" s="43"/>
      <c r="O58" s="42"/>
      <c r="P58" s="43"/>
      <c r="Q58" s="42"/>
      <c r="R58" s="43"/>
      <c r="S58" s="45">
        <f t="shared" si="0"/>
        <v>0</v>
      </c>
      <c r="T58" s="45">
        <f t="shared" si="1"/>
        <v>0</v>
      </c>
      <c r="U58" s="46" t="e">
        <f t="shared" si="2"/>
        <v>#DIV/0!</v>
      </c>
      <c r="V58" s="44"/>
    </row>
    <row r="59" spans="1:22" ht="32.25" customHeight="1" x14ac:dyDescent="0.25">
      <c r="A59" s="86">
        <v>10</v>
      </c>
      <c r="B59" s="90" t="s">
        <v>36</v>
      </c>
      <c r="C59" s="95" t="s">
        <v>81</v>
      </c>
      <c r="D59" s="92" t="s">
        <v>82</v>
      </c>
      <c r="E59" s="92">
        <v>5</v>
      </c>
      <c r="F59" s="92">
        <v>5</v>
      </c>
      <c r="G59" s="92">
        <v>5</v>
      </c>
      <c r="H59" s="90"/>
      <c r="I59" s="72">
        <f>+H59/G59</f>
        <v>0</v>
      </c>
      <c r="J59" s="6" t="s">
        <v>85</v>
      </c>
      <c r="K59" s="7">
        <v>79899949</v>
      </c>
      <c r="L59" s="30"/>
      <c r="M59" s="7"/>
      <c r="N59" s="30"/>
      <c r="O59" s="7"/>
      <c r="P59" s="30"/>
      <c r="Q59" s="7">
        <v>21725051</v>
      </c>
      <c r="R59" s="30"/>
      <c r="S59" s="50">
        <f>+K59+M59+O59+Q59</f>
        <v>101625000</v>
      </c>
      <c r="T59" s="50">
        <f t="shared" si="1"/>
        <v>0</v>
      </c>
      <c r="U59" s="51">
        <f t="shared" si="2"/>
        <v>0</v>
      </c>
      <c r="V59" s="59"/>
    </row>
    <row r="60" spans="1:22" ht="23.25" customHeight="1" x14ac:dyDescent="0.25">
      <c r="A60" s="87"/>
      <c r="B60" s="89"/>
      <c r="C60" s="96"/>
      <c r="D60" s="93"/>
      <c r="E60" s="93"/>
      <c r="F60" s="93"/>
      <c r="G60" s="93"/>
      <c r="H60" s="89"/>
      <c r="I60" s="73"/>
      <c r="J60" s="2" t="s">
        <v>83</v>
      </c>
      <c r="K60" s="4">
        <v>25375000</v>
      </c>
      <c r="L60" s="25"/>
      <c r="M60" s="4"/>
      <c r="N60" s="25"/>
      <c r="O60" s="4"/>
      <c r="P60" s="25"/>
      <c r="Q60" s="4"/>
      <c r="R60" s="25"/>
      <c r="S60" s="19">
        <f t="shared" si="0"/>
        <v>25375000</v>
      </c>
      <c r="T60" s="19">
        <f t="shared" si="1"/>
        <v>0</v>
      </c>
      <c r="U60" s="20">
        <f t="shared" si="2"/>
        <v>0</v>
      </c>
      <c r="V60" s="54"/>
    </row>
    <row r="61" spans="1:22" ht="23.25" customHeight="1" x14ac:dyDescent="0.25">
      <c r="A61" s="87"/>
      <c r="B61" s="89"/>
      <c r="C61" s="96"/>
      <c r="D61" s="93"/>
      <c r="E61" s="93"/>
      <c r="F61" s="93"/>
      <c r="G61" s="93"/>
      <c r="H61" s="89"/>
      <c r="I61" s="73"/>
      <c r="J61" s="2" t="s">
        <v>84</v>
      </c>
      <c r="K61" s="4">
        <v>5000000</v>
      </c>
      <c r="L61" s="26"/>
      <c r="M61" s="4"/>
      <c r="N61" s="26"/>
      <c r="O61" s="4"/>
      <c r="P61" s="26"/>
      <c r="Q61" s="4"/>
      <c r="R61" s="26"/>
      <c r="S61" s="19">
        <f t="shared" si="0"/>
        <v>5000000</v>
      </c>
      <c r="T61" s="19">
        <f t="shared" si="1"/>
        <v>0</v>
      </c>
      <c r="U61" s="20">
        <f t="shared" si="2"/>
        <v>0</v>
      </c>
      <c r="V61" s="53"/>
    </row>
    <row r="62" spans="1:22" ht="23.25" customHeight="1" thickBot="1" x14ac:dyDescent="0.3">
      <c r="A62" s="88"/>
      <c r="B62" s="91"/>
      <c r="C62" s="97"/>
      <c r="D62" s="94"/>
      <c r="E62" s="94"/>
      <c r="F62" s="94"/>
      <c r="G62" s="94"/>
      <c r="H62" s="91"/>
      <c r="I62" s="74"/>
      <c r="J62" s="8"/>
      <c r="K62" s="9"/>
      <c r="L62" s="27"/>
      <c r="M62" s="9"/>
      <c r="N62" s="27"/>
      <c r="O62" s="9"/>
      <c r="P62" s="27"/>
      <c r="Q62" s="9"/>
      <c r="R62" s="27"/>
      <c r="S62" s="55">
        <f t="shared" si="0"/>
        <v>0</v>
      </c>
      <c r="T62" s="55">
        <f t="shared" si="1"/>
        <v>0</v>
      </c>
      <c r="U62" s="56" t="e">
        <f t="shared" si="2"/>
        <v>#DIV/0!</v>
      </c>
      <c r="V62" s="58"/>
    </row>
    <row r="63" spans="1:22" ht="23.25" customHeight="1" x14ac:dyDescent="0.25">
      <c r="A63" s="87">
        <v>11</v>
      </c>
      <c r="B63" s="89"/>
      <c r="C63" s="93"/>
      <c r="D63" s="93"/>
      <c r="E63" s="93"/>
      <c r="F63" s="93"/>
      <c r="G63" s="93"/>
      <c r="H63" s="89"/>
      <c r="I63" s="73" t="e">
        <f>+H63/G63</f>
        <v>#DIV/0!</v>
      </c>
      <c r="J63" s="17"/>
      <c r="K63" s="18"/>
      <c r="L63" s="47"/>
      <c r="M63" s="18"/>
      <c r="N63" s="47"/>
      <c r="O63" s="18"/>
      <c r="P63" s="47"/>
      <c r="Q63" s="18"/>
      <c r="R63" s="47"/>
      <c r="S63" s="19">
        <f t="shared" si="0"/>
        <v>0</v>
      </c>
      <c r="T63" s="19">
        <f t="shared" si="1"/>
        <v>0</v>
      </c>
      <c r="U63" s="20" t="e">
        <f t="shared" si="2"/>
        <v>#DIV/0!</v>
      </c>
      <c r="V63" s="48"/>
    </row>
    <row r="64" spans="1:22" ht="23.25" customHeight="1" x14ac:dyDescent="0.25">
      <c r="A64" s="87"/>
      <c r="B64" s="89"/>
      <c r="C64" s="93"/>
      <c r="D64" s="93"/>
      <c r="E64" s="93"/>
      <c r="F64" s="93"/>
      <c r="G64" s="93"/>
      <c r="H64" s="89"/>
      <c r="I64" s="73"/>
      <c r="J64" s="2"/>
      <c r="K64" s="4"/>
      <c r="L64" s="26"/>
      <c r="M64" s="4"/>
      <c r="N64" s="26"/>
      <c r="O64" s="4"/>
      <c r="P64" s="26"/>
      <c r="Q64" s="4"/>
      <c r="R64" s="26"/>
      <c r="S64" s="19">
        <f t="shared" si="0"/>
        <v>0</v>
      </c>
      <c r="T64" s="19">
        <f t="shared" si="1"/>
        <v>0</v>
      </c>
      <c r="U64" s="20" t="e">
        <f t="shared" si="2"/>
        <v>#DIV/0!</v>
      </c>
      <c r="V64" s="37"/>
    </row>
    <row r="65" spans="1:22" ht="23.25" customHeight="1" x14ac:dyDescent="0.25">
      <c r="A65" s="87"/>
      <c r="B65" s="89"/>
      <c r="C65" s="93"/>
      <c r="D65" s="93"/>
      <c r="E65" s="93"/>
      <c r="F65" s="93"/>
      <c r="G65" s="93"/>
      <c r="H65" s="89"/>
      <c r="I65" s="73"/>
      <c r="J65" s="2"/>
      <c r="K65" s="4"/>
      <c r="L65" s="25"/>
      <c r="M65" s="4"/>
      <c r="N65" s="25"/>
      <c r="O65" s="4"/>
      <c r="P65" s="25"/>
      <c r="Q65" s="4"/>
      <c r="R65" s="25"/>
      <c r="S65" s="19">
        <f t="shared" si="0"/>
        <v>0</v>
      </c>
      <c r="T65" s="19">
        <f t="shared" si="1"/>
        <v>0</v>
      </c>
      <c r="U65" s="20" t="e">
        <f t="shared" si="2"/>
        <v>#DIV/0!</v>
      </c>
      <c r="V65" s="36"/>
    </row>
    <row r="66" spans="1:22" ht="23.25" customHeight="1" thickBot="1" x14ac:dyDescent="0.3">
      <c r="A66" s="88"/>
      <c r="B66" s="91"/>
      <c r="C66" s="94"/>
      <c r="D66" s="94"/>
      <c r="E66" s="94"/>
      <c r="F66" s="94"/>
      <c r="G66" s="94"/>
      <c r="H66" s="91"/>
      <c r="I66" s="74"/>
      <c r="J66" s="8"/>
      <c r="K66" s="9">
        <f>SUM(K10:K65)</f>
        <v>1867277828</v>
      </c>
      <c r="L66" s="9">
        <f t="shared" ref="L66:Q66" si="6">SUM(L10:L65)</f>
        <v>0</v>
      </c>
      <c r="M66" s="9">
        <f t="shared" si="6"/>
        <v>93924850</v>
      </c>
      <c r="N66" s="9">
        <f t="shared" si="6"/>
        <v>0</v>
      </c>
      <c r="O66" s="9">
        <f t="shared" si="6"/>
        <v>0</v>
      </c>
      <c r="P66" s="9">
        <f t="shared" si="6"/>
        <v>0</v>
      </c>
      <c r="Q66" s="9">
        <f t="shared" si="6"/>
        <v>217250505</v>
      </c>
      <c r="R66" s="29">
        <f>2178453183-S67</f>
        <v>2178453183</v>
      </c>
      <c r="S66" s="19">
        <f t="shared" si="0"/>
        <v>2178453183</v>
      </c>
      <c r="T66" s="19">
        <f t="shared" si="1"/>
        <v>2178453183</v>
      </c>
      <c r="U66" s="20">
        <f t="shared" si="2"/>
        <v>1</v>
      </c>
      <c r="V66" s="39"/>
    </row>
    <row r="67" spans="1:22" ht="23.25" customHeight="1" thickBot="1" x14ac:dyDescent="0.35">
      <c r="A67" s="98" t="s">
        <v>9</v>
      </c>
      <c r="B67" s="99"/>
      <c r="C67" s="99"/>
      <c r="D67" s="99"/>
      <c r="E67" s="99"/>
      <c r="F67" s="99"/>
      <c r="G67" s="99"/>
      <c r="H67" s="99"/>
      <c r="I67" s="10" t="e">
        <f>+SUM(I10:I66)/(COUNT(I10:I66))</f>
        <v>#DIV/0!</v>
      </c>
      <c r="J67" s="11"/>
      <c r="K67" s="102" t="s">
        <v>10</v>
      </c>
      <c r="L67" s="103"/>
      <c r="M67" s="103"/>
      <c r="N67" s="103"/>
      <c r="O67" s="103"/>
      <c r="P67" s="103"/>
      <c r="Q67" s="103"/>
      <c r="R67" s="103"/>
      <c r="S67" s="12"/>
      <c r="T67" s="12">
        <f>SUM(T10:T66)</f>
        <v>2178453183</v>
      </c>
      <c r="U67" s="10" t="e">
        <f>+SUM(U10:U66)/(COUNT(U10:U66))</f>
        <v>#DIV/0!</v>
      </c>
      <c r="V67" s="40"/>
    </row>
    <row r="68" spans="1:22" ht="14.25" customHeight="1" x14ac:dyDescent="0.3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</row>
    <row r="69" spans="1:22" x14ac:dyDescent="0.25">
      <c r="C69" s="5" t="s">
        <v>11</v>
      </c>
      <c r="D69" s="61" t="s">
        <v>86</v>
      </c>
      <c r="E69" s="61"/>
      <c r="F69" s="61"/>
      <c r="G69" s="61"/>
      <c r="H69" s="61"/>
      <c r="I69" s="61"/>
      <c r="J69" s="33"/>
      <c r="K69" s="84" t="s">
        <v>12</v>
      </c>
      <c r="L69" s="84"/>
      <c r="M69" s="84"/>
      <c r="N69" s="84"/>
      <c r="O69" s="84" t="s">
        <v>27</v>
      </c>
      <c r="P69" s="84"/>
      <c r="Q69" s="84"/>
      <c r="R69" s="84"/>
      <c r="S69" s="84"/>
      <c r="T69" s="84"/>
      <c r="U69" s="71"/>
    </row>
    <row r="70" spans="1:22" x14ac:dyDescent="0.25">
      <c r="C70" s="5" t="s">
        <v>13</v>
      </c>
      <c r="D70" s="61" t="s">
        <v>87</v>
      </c>
      <c r="E70" s="61"/>
      <c r="F70" s="61"/>
      <c r="G70" s="61"/>
      <c r="H70" s="61"/>
      <c r="I70" s="61"/>
      <c r="J70" s="31"/>
      <c r="K70" s="61" t="s">
        <v>13</v>
      </c>
      <c r="L70" s="61"/>
      <c r="M70" s="61"/>
      <c r="N70" s="61"/>
      <c r="O70" s="70" t="s">
        <v>28</v>
      </c>
      <c r="P70" s="70"/>
      <c r="Q70" s="70"/>
      <c r="R70" s="70"/>
      <c r="S70" s="70"/>
      <c r="T70" s="70"/>
      <c r="U70" s="71"/>
    </row>
    <row r="71" spans="1:22" x14ac:dyDescent="0.25">
      <c r="C71" s="5" t="s">
        <v>14</v>
      </c>
      <c r="D71" s="62">
        <v>42746</v>
      </c>
      <c r="E71" s="61"/>
      <c r="F71" s="61"/>
      <c r="G71" s="61"/>
      <c r="H71" s="61"/>
      <c r="I71" s="61"/>
      <c r="J71" s="32"/>
      <c r="K71" s="61" t="s">
        <v>14</v>
      </c>
      <c r="L71" s="61"/>
      <c r="M71" s="61"/>
      <c r="N71" s="61"/>
      <c r="O71" s="70"/>
      <c r="P71" s="70"/>
      <c r="Q71" s="70"/>
      <c r="R71" s="70"/>
      <c r="S71" s="70"/>
      <c r="T71" s="70"/>
      <c r="U71" s="71"/>
    </row>
  </sheetData>
  <mergeCells count="139">
    <mergeCell ref="V7:V9"/>
    <mergeCell ref="A1:V1"/>
    <mergeCell ref="A2:V2"/>
    <mergeCell ref="Q4:V4"/>
    <mergeCell ref="M5:V5"/>
    <mergeCell ref="I51:I54"/>
    <mergeCell ref="E47:E50"/>
    <mergeCell ref="F47:F50"/>
    <mergeCell ref="G47:G50"/>
    <mergeCell ref="B47:B50"/>
    <mergeCell ref="B51:B54"/>
    <mergeCell ref="I18:I21"/>
    <mergeCell ref="E22:E34"/>
    <mergeCell ref="F22:F34"/>
    <mergeCell ref="G22:G34"/>
    <mergeCell ref="H22:H34"/>
    <mergeCell ref="I22:I34"/>
    <mergeCell ref="F18:F21"/>
    <mergeCell ref="H47:H50"/>
    <mergeCell ref="I47:I50"/>
    <mergeCell ref="I35:I38"/>
    <mergeCell ref="E39:E46"/>
    <mergeCell ref="F39:F46"/>
    <mergeCell ref="G39:G46"/>
    <mergeCell ref="K67:R67"/>
    <mergeCell ref="I63:I66"/>
    <mergeCell ref="A63:A66"/>
    <mergeCell ref="B63:B66"/>
    <mergeCell ref="C63:C66"/>
    <mergeCell ref="D63:D66"/>
    <mergeCell ref="E63:E66"/>
    <mergeCell ref="F63:F66"/>
    <mergeCell ref="G63:G66"/>
    <mergeCell ref="H63:H66"/>
    <mergeCell ref="C22:C34"/>
    <mergeCell ref="D22:D34"/>
    <mergeCell ref="B55:B58"/>
    <mergeCell ref="B59:B62"/>
    <mergeCell ref="E51:E54"/>
    <mergeCell ref="F51:F54"/>
    <mergeCell ref="G51:G54"/>
    <mergeCell ref="H51:H54"/>
    <mergeCell ref="I55:I58"/>
    <mergeCell ref="E59:E62"/>
    <mergeCell ref="F59:F62"/>
    <mergeCell ref="G59:G62"/>
    <mergeCell ref="H59:H62"/>
    <mergeCell ref="I59:I62"/>
    <mergeCell ref="E55:E58"/>
    <mergeCell ref="F55:F58"/>
    <mergeCell ref="G55:G58"/>
    <mergeCell ref="H55:H58"/>
    <mergeCell ref="D59:D62"/>
    <mergeCell ref="H39:H46"/>
    <mergeCell ref="I39:I46"/>
    <mergeCell ref="E35:E38"/>
    <mergeCell ref="F35:F38"/>
    <mergeCell ref="G35:G38"/>
    <mergeCell ref="H35:H38"/>
    <mergeCell ref="A51:A54"/>
    <mergeCell ref="C51:C54"/>
    <mergeCell ref="D51:D54"/>
    <mergeCell ref="B39:B46"/>
    <mergeCell ref="C39:C46"/>
    <mergeCell ref="A39:A46"/>
    <mergeCell ref="A47:A50"/>
    <mergeCell ref="D47:D50"/>
    <mergeCell ref="A55:A58"/>
    <mergeCell ref="C55:C58"/>
    <mergeCell ref="D55:D58"/>
    <mergeCell ref="D39:D46"/>
    <mergeCell ref="J7:J9"/>
    <mergeCell ref="E10:E13"/>
    <mergeCell ref="F10:F13"/>
    <mergeCell ref="G10:G13"/>
    <mergeCell ref="H10:H13"/>
    <mergeCell ref="I10:I13"/>
    <mergeCell ref="E14:E17"/>
    <mergeCell ref="F14:F17"/>
    <mergeCell ref="G14:G17"/>
    <mergeCell ref="H14:H17"/>
    <mergeCell ref="G7:G9"/>
    <mergeCell ref="H7:H9"/>
    <mergeCell ref="F7:F9"/>
    <mergeCell ref="G18:G21"/>
    <mergeCell ref="H18:H21"/>
    <mergeCell ref="C35:C38"/>
    <mergeCell ref="D35:D38"/>
    <mergeCell ref="C47:C50"/>
    <mergeCell ref="B22:B34"/>
    <mergeCell ref="B35:B38"/>
    <mergeCell ref="A6:U6"/>
    <mergeCell ref="D69:I69"/>
    <mergeCell ref="K69:N69"/>
    <mergeCell ref="U8:U9"/>
    <mergeCell ref="S8:T8"/>
    <mergeCell ref="O69:T69"/>
    <mergeCell ref="A22:A34"/>
    <mergeCell ref="A35:A38"/>
    <mergeCell ref="B10:B13"/>
    <mergeCell ref="B14:B17"/>
    <mergeCell ref="B18:B21"/>
    <mergeCell ref="A10:A13"/>
    <mergeCell ref="A14:A17"/>
    <mergeCell ref="A18:A21"/>
    <mergeCell ref="E18:E21"/>
    <mergeCell ref="A59:A62"/>
    <mergeCell ref="C59:C62"/>
    <mergeCell ref="A67:H67"/>
    <mergeCell ref="C10:C13"/>
    <mergeCell ref="D10:D13"/>
    <mergeCell ref="C14:C17"/>
    <mergeCell ref="D14:D17"/>
    <mergeCell ref="C18:C21"/>
    <mergeCell ref="D18:D21"/>
    <mergeCell ref="D70:I70"/>
    <mergeCell ref="D71:I71"/>
    <mergeCell ref="G4:L4"/>
    <mergeCell ref="A4:F4"/>
    <mergeCell ref="A5:L5"/>
    <mergeCell ref="M4:P4"/>
    <mergeCell ref="K71:N71"/>
    <mergeCell ref="O71:T71"/>
    <mergeCell ref="U69:U71"/>
    <mergeCell ref="I14:I17"/>
    <mergeCell ref="D7:D9"/>
    <mergeCell ref="E7:E9"/>
    <mergeCell ref="A68:U68"/>
    <mergeCell ref="A7:A9"/>
    <mergeCell ref="B7:B9"/>
    <mergeCell ref="C7:C9"/>
    <mergeCell ref="K70:N70"/>
    <mergeCell ref="O70:T70"/>
    <mergeCell ref="I7:I9"/>
    <mergeCell ref="K7:U7"/>
    <mergeCell ref="K8:L8"/>
    <mergeCell ref="M8:N8"/>
    <mergeCell ref="O8:P8"/>
    <mergeCell ref="Q8:R8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rowBreaks count="1" manualBreakCount="1">
    <brk id="54" max="16383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2017</Fecha>
    <Secretar_x00ed_a xmlns="51f41368-09ef-457e-ae09-8dfa7ccb2798">Secretaría de Cultura</Secretar_x00ed_a>
    <Clasificaci_x00f3_n xmlns="2985bb4b-4701-49be-b6af-cb425f14ffe8">Planes de Acción</Clasificaci_x00f3_n>
    <Descripci_x00f3_n xmlns="2985bb4b-4701-49be-b6af-cb425f14ffe8">Plan de Accion CULTURA 2017</Descripci_x00f3_n>
  </documentManagement>
</p:properties>
</file>

<file path=customXml/itemProps1.xml><?xml version="1.0" encoding="utf-8"?>
<ds:datastoreItem xmlns:ds="http://schemas.openxmlformats.org/officeDocument/2006/customXml" ds:itemID="{6424D405-9A5D-4D27-AEB7-DF569581DA41}"/>
</file>

<file path=customXml/itemProps2.xml><?xml version="1.0" encoding="utf-8"?>
<ds:datastoreItem xmlns:ds="http://schemas.openxmlformats.org/officeDocument/2006/customXml" ds:itemID="{9F5B2154-D807-45DE-8A77-04FA6AF403B9}"/>
</file>

<file path=customXml/itemProps3.xml><?xml version="1.0" encoding="utf-8"?>
<ds:datastoreItem xmlns:ds="http://schemas.openxmlformats.org/officeDocument/2006/customXml" ds:itemID="{22C6105B-660A-41D6-AC9E-40CA0096B8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Accion CULTURA 2017</dc:title>
  <dc:creator>Luffi</dc:creator>
  <cp:lastModifiedBy>HP 01</cp:lastModifiedBy>
  <cp:lastPrinted>2016-06-29T21:33:32Z</cp:lastPrinted>
  <dcterms:created xsi:type="dcterms:W3CDTF">2012-08-21T23:36:53Z</dcterms:created>
  <dcterms:modified xsi:type="dcterms:W3CDTF">2017-01-30T16:23:25Z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