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F:\Documents\OMAYRA CORTES\PLANES DE ACCIÓN\PLAN DE ACCIÓN PROYECTADO 2017\"/>
    </mc:Choice>
  </mc:AlternateContent>
  <bookViews>
    <workbookView xWindow="0" yWindow="0" windowWidth="28800" windowHeight="11835"/>
  </bookViews>
  <sheets>
    <sheet name="Plan de Acción " sheetId="1" r:id="rId1"/>
  </sheets>
  <definedNames>
    <definedName name="_xlnm.Print_Area" localSheetId="0">'Plan de Acción '!$A$1:$V$108</definedName>
    <definedName name="_xlnm.Print_Titles" localSheetId="0">'Plan de Acción '!$1:$9</definedName>
  </definedNames>
  <calcPr calcId="152511"/>
</workbook>
</file>

<file path=xl/calcChain.xml><?xml version="1.0" encoding="utf-8"?>
<calcChain xmlns="http://schemas.openxmlformats.org/spreadsheetml/2006/main">
  <c r="I99" i="1" l="1"/>
  <c r="I95" i="1"/>
  <c r="I91" i="1"/>
  <c r="I87" i="1"/>
  <c r="I83" i="1"/>
  <c r="I79" i="1"/>
  <c r="I75" i="1"/>
  <c r="I71" i="1"/>
  <c r="I67" i="1"/>
  <c r="I63" i="1"/>
  <c r="I59" i="1"/>
  <c r="I55" i="1"/>
  <c r="I51" i="1"/>
  <c r="I47" i="1"/>
  <c r="I43" i="1"/>
  <c r="I39" i="1"/>
  <c r="I35" i="1"/>
  <c r="I31" i="1"/>
  <c r="I27" i="1"/>
  <c r="I23" i="1"/>
  <c r="I18" i="1"/>
  <c r="I14" i="1"/>
  <c r="I10" i="1"/>
  <c r="L103" i="1" l="1"/>
  <c r="M103" i="1"/>
  <c r="N103" i="1"/>
  <c r="O103" i="1"/>
  <c r="P103" i="1"/>
  <c r="Q103" i="1"/>
  <c r="R103" i="1"/>
  <c r="K103" i="1"/>
  <c r="S10" i="1"/>
  <c r="S73" i="1" l="1"/>
  <c r="S76" i="1" l="1"/>
  <c r="T76" i="1"/>
  <c r="U76" i="1" s="1"/>
  <c r="S11" i="1" l="1"/>
  <c r="T11" i="1"/>
  <c r="S12" i="1"/>
  <c r="T12" i="1"/>
  <c r="S13" i="1"/>
  <c r="T13" i="1"/>
  <c r="S14" i="1"/>
  <c r="T14" i="1"/>
  <c r="S15" i="1"/>
  <c r="T15" i="1"/>
  <c r="S16" i="1"/>
  <c r="T16" i="1"/>
  <c r="T18" i="1"/>
  <c r="S19" i="1"/>
  <c r="T19" i="1"/>
  <c r="S20" i="1"/>
  <c r="T20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37" i="1"/>
  <c r="T37" i="1"/>
  <c r="S38" i="1"/>
  <c r="T38" i="1"/>
  <c r="S39" i="1"/>
  <c r="T39" i="1"/>
  <c r="S40" i="1"/>
  <c r="T40" i="1"/>
  <c r="S41" i="1"/>
  <c r="T41" i="1"/>
  <c r="S42" i="1"/>
  <c r="T42" i="1"/>
  <c r="S43" i="1"/>
  <c r="T43" i="1"/>
  <c r="S44" i="1"/>
  <c r="T44" i="1"/>
  <c r="S45" i="1"/>
  <c r="T45" i="1"/>
  <c r="S46" i="1"/>
  <c r="T46" i="1"/>
  <c r="S47" i="1"/>
  <c r="T47" i="1"/>
  <c r="S48" i="1"/>
  <c r="T48" i="1"/>
  <c r="S49" i="1"/>
  <c r="T49" i="1"/>
  <c r="S50" i="1"/>
  <c r="T50" i="1"/>
  <c r="S51" i="1"/>
  <c r="T51" i="1"/>
  <c r="S52" i="1"/>
  <c r="T52" i="1"/>
  <c r="S53" i="1"/>
  <c r="T53" i="1"/>
  <c r="S54" i="1"/>
  <c r="T54" i="1"/>
  <c r="S55" i="1"/>
  <c r="T55" i="1"/>
  <c r="S56" i="1"/>
  <c r="T56" i="1"/>
  <c r="S57" i="1"/>
  <c r="T57" i="1"/>
  <c r="S58" i="1"/>
  <c r="T58" i="1"/>
  <c r="S59" i="1"/>
  <c r="T59" i="1"/>
  <c r="S60" i="1"/>
  <c r="T60" i="1"/>
  <c r="S61" i="1"/>
  <c r="T61" i="1"/>
  <c r="S62" i="1"/>
  <c r="T62" i="1"/>
  <c r="S63" i="1"/>
  <c r="T63" i="1"/>
  <c r="S64" i="1"/>
  <c r="T64" i="1"/>
  <c r="S65" i="1"/>
  <c r="T65" i="1"/>
  <c r="S66" i="1"/>
  <c r="T66" i="1"/>
  <c r="S67" i="1"/>
  <c r="T67" i="1"/>
  <c r="S68" i="1"/>
  <c r="T68" i="1"/>
  <c r="S69" i="1"/>
  <c r="T69" i="1"/>
  <c r="S70" i="1"/>
  <c r="T70" i="1"/>
  <c r="S71" i="1"/>
  <c r="T71" i="1"/>
  <c r="S72" i="1"/>
  <c r="T72" i="1"/>
  <c r="S74" i="1"/>
  <c r="T74" i="1"/>
  <c r="S75" i="1"/>
  <c r="T75" i="1"/>
  <c r="S77" i="1"/>
  <c r="T77" i="1"/>
  <c r="S78" i="1"/>
  <c r="T78" i="1"/>
  <c r="S79" i="1"/>
  <c r="T79" i="1"/>
  <c r="S80" i="1"/>
  <c r="T80" i="1"/>
  <c r="S81" i="1"/>
  <c r="T81" i="1"/>
  <c r="S82" i="1"/>
  <c r="T82" i="1"/>
  <c r="S83" i="1"/>
  <c r="T83" i="1"/>
  <c r="S84" i="1"/>
  <c r="T84" i="1"/>
  <c r="S85" i="1"/>
  <c r="T85" i="1"/>
  <c r="S86" i="1"/>
  <c r="T86" i="1"/>
  <c r="S87" i="1"/>
  <c r="T87" i="1"/>
  <c r="S88" i="1"/>
  <c r="T88" i="1"/>
  <c r="S89" i="1"/>
  <c r="T89" i="1"/>
  <c r="S90" i="1"/>
  <c r="T90" i="1"/>
  <c r="S91" i="1"/>
  <c r="T91" i="1"/>
  <c r="S92" i="1"/>
  <c r="T92" i="1"/>
  <c r="S93" i="1"/>
  <c r="T93" i="1"/>
  <c r="S94" i="1"/>
  <c r="T94" i="1"/>
  <c r="S95" i="1"/>
  <c r="T95" i="1"/>
  <c r="S96" i="1"/>
  <c r="T96" i="1"/>
  <c r="S97" i="1"/>
  <c r="T97" i="1"/>
  <c r="S98" i="1"/>
  <c r="T98" i="1"/>
  <c r="S99" i="1"/>
  <c r="T99" i="1"/>
  <c r="S100" i="1"/>
  <c r="T100" i="1"/>
  <c r="S101" i="1"/>
  <c r="T101" i="1"/>
  <c r="S102" i="1"/>
  <c r="T102" i="1"/>
  <c r="T10" i="1"/>
  <c r="U87" i="1" l="1"/>
  <c r="U69" i="1"/>
  <c r="U67" i="1"/>
  <c r="U63" i="1"/>
  <c r="U57" i="1"/>
  <c r="U55" i="1"/>
  <c r="U51" i="1"/>
  <c r="U49" i="1"/>
  <c r="U47" i="1"/>
  <c r="U45" i="1"/>
  <c r="U43" i="1"/>
  <c r="U39" i="1"/>
  <c r="U37" i="1"/>
  <c r="U35" i="1"/>
  <c r="U33" i="1"/>
  <c r="U31" i="1"/>
  <c r="U29" i="1"/>
  <c r="U27" i="1"/>
  <c r="S103" i="1"/>
  <c r="U18" i="1"/>
  <c r="U15" i="1"/>
  <c r="U25" i="1"/>
  <c r="U41" i="1"/>
  <c r="U65" i="1"/>
  <c r="U59" i="1"/>
  <c r="U23" i="1"/>
  <c r="U20" i="1"/>
  <c r="U61" i="1"/>
  <c r="U53" i="1"/>
  <c r="U71" i="1"/>
  <c r="U102" i="1"/>
  <c r="U100" i="1"/>
  <c r="U98" i="1"/>
  <c r="U96" i="1"/>
  <c r="U94" i="1"/>
  <c r="U92" i="1"/>
  <c r="U90" i="1"/>
  <c r="U88" i="1"/>
  <c r="U86" i="1"/>
  <c r="U84" i="1"/>
  <c r="U82" i="1"/>
  <c r="U80" i="1"/>
  <c r="U78" i="1"/>
  <c r="U74" i="1"/>
  <c r="U72" i="1"/>
  <c r="U56" i="1"/>
  <c r="T104" i="1"/>
  <c r="U101" i="1"/>
  <c r="U99" i="1"/>
  <c r="U97" i="1"/>
  <c r="U95" i="1"/>
  <c r="U93" i="1"/>
  <c r="U91" i="1"/>
  <c r="U89" i="1"/>
  <c r="U85" i="1"/>
  <c r="U83" i="1"/>
  <c r="U81" i="1"/>
  <c r="U79" i="1"/>
  <c r="U77" i="1"/>
  <c r="U75" i="1"/>
  <c r="U70" i="1"/>
  <c r="U68" i="1"/>
  <c r="U66" i="1"/>
  <c r="U64" i="1"/>
  <c r="U62" i="1"/>
  <c r="U60" i="1"/>
  <c r="U58" i="1"/>
  <c r="U54" i="1"/>
  <c r="U52" i="1"/>
  <c r="U50" i="1"/>
  <c r="U48" i="1"/>
  <c r="U46" i="1"/>
  <c r="U44" i="1"/>
  <c r="U42" i="1"/>
  <c r="U40" i="1"/>
  <c r="U38" i="1"/>
  <c r="U36" i="1"/>
  <c r="U34" i="1"/>
  <c r="U32" i="1"/>
  <c r="U30" i="1"/>
  <c r="U28" i="1"/>
  <c r="U26" i="1"/>
  <c r="U24" i="1"/>
  <c r="U22" i="1"/>
  <c r="U19" i="1"/>
  <c r="U16" i="1"/>
  <c r="U14" i="1"/>
  <c r="U12" i="1"/>
  <c r="U13" i="1"/>
  <c r="U11" i="1"/>
  <c r="S104" i="1"/>
  <c r="U10" i="1"/>
  <c r="U104" i="1" l="1"/>
  <c r="I104" i="1"/>
</calcChain>
</file>

<file path=xl/sharedStrings.xml><?xml version="1.0" encoding="utf-8"?>
<sst xmlns="http://schemas.openxmlformats.org/spreadsheetml/2006/main" count="168" uniqueCount="141">
  <si>
    <t xml:space="preserve">META DE PRODUCTO </t>
  </si>
  <si>
    <t xml:space="preserve">LINEA BASE </t>
  </si>
  <si>
    <t>META  CUATRIENIO</t>
  </si>
  <si>
    <t>No MP</t>
  </si>
  <si>
    <t>INDICADOR</t>
  </si>
  <si>
    <t>% EJECUCIÓN META</t>
  </si>
  <si>
    <t>RECURSO PROPIO</t>
  </si>
  <si>
    <t xml:space="preserve">OTROS </t>
  </si>
  <si>
    <t>TOTAL</t>
  </si>
  <si>
    <t xml:space="preserve">TOTALES </t>
  </si>
  <si>
    <t xml:space="preserve">EJECUCIÓN  RECURSOS PROGRAMADOS </t>
  </si>
  <si>
    <t>ELABORÓ /NOMBRE</t>
  </si>
  <si>
    <t>REVISÓ/NOMBRE</t>
  </si>
  <si>
    <t>CARGO</t>
  </si>
  <si>
    <t>FECHA</t>
  </si>
  <si>
    <t>META  VIGENCIA</t>
  </si>
  <si>
    <t>COMPONENTE DE EFICACIA - PLAN DE ACCIÓN</t>
  </si>
  <si>
    <t>PROGRAMA ESTRATÉGICO</t>
  </si>
  <si>
    <t>PLAN DE DESARROLLO: "SEGURIDAD Y PROSPERIDAD 2016- 2020"</t>
  </si>
  <si>
    <t>ACTIVIDADES A DESARROLLAR PARA DAR CUMPLIMIENTO A LA META DE PRODUCTO</t>
  </si>
  <si>
    <t>SGP</t>
  </si>
  <si>
    <t>SGR</t>
  </si>
  <si>
    <t>RECURSOS FINANCIEROS (PESOS)</t>
  </si>
  <si>
    <t>AVANCE DE EJECUCIÓN META</t>
  </si>
  <si>
    <t>Planeado</t>
  </si>
  <si>
    <t>Ejecutado</t>
  </si>
  <si>
    <t>% EJECUCIÓN PRESUPUESTO</t>
  </si>
  <si>
    <t>OMAYRA ESPERANZA CORTÉS ARIZA</t>
  </si>
  <si>
    <t>SECRETARIA DE GESTIÓN INTEGRAL</t>
  </si>
  <si>
    <r>
      <t xml:space="preserve">Seguimiento- Observaciones
</t>
    </r>
    <r>
      <rPr>
        <b/>
        <sz val="8"/>
        <color theme="1"/>
        <rFont val="Calibri"/>
        <family val="2"/>
        <scheme val="minor"/>
      </rPr>
      <t xml:space="preserve"> (Columna de Uso Exclusivo de la Secretaría de Gestión Integral)</t>
    </r>
  </si>
  <si>
    <t xml:space="preserve">VALOR META ANUAL DE RESULTADO: </t>
  </si>
  <si>
    <t>BENEFICIAR AL 100% DE LA COMUNIDAD EDUCATIVA DE LAS CUATRO INSTITUCIONES PÚBLICAS DEL MUNICIPIO A TRAVÉS DE UN EQUIPO INTERDISCIPLINARIO QUE BRINDE APOYO A LA COMUNIDAD EDUCATIVA EN LA SOLUCIÓN DE LA PROBLEMÁTICA ESCOLAR Y FAMILIAR.</t>
  </si>
  <si>
    <t xml:space="preserve">PORCENTAJE DE LA COMUNIDAD EDUCATIVA DE LAS CUATRO INSTITUCIONES PÚBLICAS DEL MUNICIPIO BENEFICIADAS A TRAVÉS DE UN EQUIPO INTERDISCIPLINARIO </t>
  </si>
  <si>
    <t>MEJORES AULAS PARA GARANTIZAR EL ACCESO AL SISTEMA EDUCATIVO Y FOMENTAR LA CALIDAD EDUCATIVA.</t>
  </si>
  <si>
    <t xml:space="preserve">GESTIONAR LA CONSTRUCCIÓN DEL NUEVO COLEGIO PARA GARANTIZAR EL ACCESO AL SISTEMA EDUCATIVO </t>
  </si>
  <si>
    <t xml:space="preserve">NÚMERO DE NUEVOS COLEGIOS CONSTRUIDOS </t>
  </si>
  <si>
    <t>CALIDAD EDUCATIVA</t>
  </si>
  <si>
    <t>IMPLEMENTAR EL PLAN EDUCATIVO MUNICIPAL EN UN 40%</t>
  </si>
  <si>
    <t>INCENTIVAR LA LABOR DE 230 DOCENTES A PARTIR DE PROGRAMAS QUE CONTRIBUYAN AL MEJORAMIENTO DE SU BIENESTAR SOCIAL Y PROFESIONAL.</t>
  </si>
  <si>
    <t>GESTIONAR 16 MEDIAS BECAS PARA FOMENTAR EL DESARROLLO PROFESIONAL DE LOS DOCENTES, CON EL FIN DE AUMENTAR LA CALIDAD DE LA EDUCACIÓN.</t>
  </si>
  <si>
    <t>APOYAR A LA CERTIFICACIÓN EN CALIDAD DE LA INSTITUCIÓN EDUCATIVA PABLO VI Y LA RECERTIFICACIÓN DE LAS DEMÁS INSTITUCIONES PÚBLICAS A TRAVÉS DE APOYO PROFESIONAL EXPERTO EN LA MATERIA.</t>
  </si>
  <si>
    <t>GESTIONAR EL APOYO A LOS ESTUDIANTES DE ÚLTIMO GRADO DE BACHILLERATO, CON UN CURSO ANUAL DE PRE - ICFES Y DE ORIENTACIÓN PROFESIONAL EN CADA INSTITUCIÓN EDUCATIVA.</t>
  </si>
  <si>
    <t>PROMOVER EL DESARROLLO DE UNA ALIANZA A TRAVÉS DE LA FIRMA DE UN CONVENIO CON EL COLEGIO COOPERATIVO COMERCIAL SOPÓ.</t>
  </si>
  <si>
    <t>INCREMENTAR EN 110 PERSONAS LA PARTICIPACIÓN DE LOS NIÑOS, NIÑAS, ADOLESCENTES Y JÓVENES EN LOS PROGRAMAS DE ROBÓTICA EXTREMA Y EVENTOS DE CIENCIA, TECNOLOGÍA E INNOVACIÓN.</t>
  </si>
  <si>
    <t>PORCENTAJE DE AVANCE DEL PLAN EDUCATIVO MUNICIPAL</t>
  </si>
  <si>
    <t xml:space="preserve">NÚMERO DE DOCENTES BENEFICIADOS CON PROGRAMAS QUE CONTRIBUYAN A SU BIENESTAR SOCIAL Y PROFESIONAL. </t>
  </si>
  <si>
    <t xml:space="preserve">NÚMERO DE MEDIAS BECAS GESTIONADAS PARA FOMENTAR EL DESARROLLO PROFESIONAL DE LOS DOCENTES. </t>
  </si>
  <si>
    <t>NÚMERO DE INSTITUCIONES CERTIFICADAS EN CALIDAD.</t>
  </si>
  <si>
    <t>NÚMERO DE CURSOS ANUALES DE PRE- ICFES Y DE ORIENTACIÓN PROFESIONAL REALIZADOS ANUALMENTE EN CADA INSTIRUCIÓN EDUCATIVA.</t>
  </si>
  <si>
    <t>NÚMERO DE ALIANZAS FIRMADAS ANUALMENTE CON EL COLEGIO COOPERATIVO COMERCIAL SOPÓ.</t>
  </si>
  <si>
    <t xml:space="preserve">NÚMERO DE BENEFICIARIOS DE LOS PROGRAMAS DE ROBÓTICA EXTREMA, CIENCIA, TECNOLOGÍA E INNOVACIÓN (ROBÓTICA). </t>
  </si>
  <si>
    <t>REALIZAR LA DOTACIÓN DE LAS 10 SEDES DE  LAS INSTITUCIONES EDUCATIVAS</t>
  </si>
  <si>
    <t>NUMERO DE INSTITUCIONES DOTADAS.</t>
  </si>
  <si>
    <t>SOPO ONLINE</t>
  </si>
  <si>
    <t>BRINDAR ESPACIOS LÚDICO PEDAGÓGICOS EN LOS TECNOCENTROS Y PUNTO VIVE DIGITAL BENEFICIANDO A 250 NIÑOS, NIÑAS, ADOLESCENTES, JÓVENES Y ADULTOS A TRAVÉS DEL FOMENTO DEL USO DE LAS TICs COMO ESTRATEGIA DIDÁCTICA.</t>
  </si>
  <si>
    <t>NÚMERO DE NIÑOS, NIÑAS BENEFICIADOS CON LOS ESPACIOS LÚDICO PEDAGÓGICOS EN LOS TECNOCENTROS.</t>
  </si>
  <si>
    <t>GESTIONAR LA DOTACIÓN TECNOLÓGICA DE LAS INSTITUCIONES EDUCATIVAS ANTE EL MINISTERIO DE LAS TECNOLOGÍAS DE LA INFORMACIÓN Y LAS COMUNICACIONES (MINTIC) Y LA GOBERNACIÓN DE CUNDINAMARCA PARA ENTREGAR 2100 TABLETAS PARA LOS ESTUDIANTES DE BACHILLERATO.</t>
  </si>
  <si>
    <t>NÚMERO DE TABLETAS GESTIONADAS ANTE EL MINISTERIO DE LAS TECNOLOGÍAS DE LA INFORMACIÓN Y LAS COMUNICACIONES (MINTIC) Y LA GOBERNACIÓN DE CUNDINAMARCA</t>
  </si>
  <si>
    <t xml:space="preserve">BENEFICIAR A 250 PERSONAS A TRAVÉS DE PROCESOS DE APRENDIZAJE Y MANEJO DE UNA SEGUNDA LENGUA CON EL PROPÓSITO DE PROMOVER LA ACTUALIZACIÓN Y MODERNIZACIÓN EDUCATIVA. </t>
  </si>
  <si>
    <t>NÚMERO DE PERSONAS A TRAVÉS DE PROCESOS DE APRENDIZAJE Y MANEJO DE UNA SEGUNDA LENGUA</t>
  </si>
  <si>
    <t>EDUCANDOME PARA LA PROSPERIDAD</t>
  </si>
  <si>
    <t>MANTENER EL SERVICIO DE TRANSPORTE ESCOLAR A 2408 ESTUDIANTES DE LAS INSTITUCIONES PÚBLICAS PERTENECIENTES A LOS DIFERENTES SECTORES DEL MUNICIPIO.</t>
  </si>
  <si>
    <t>NÚMERO DE ESTUDAINTES BENEFICIADOS CON EL SERVICIO DE TRANSPORTE ESCOLAR.</t>
  </si>
  <si>
    <t>PERMANENCIA ESCOLAR</t>
  </si>
  <si>
    <t>GARANTIZAR LA SEGURIDAD ALIMENTARIA DE 3116 ESTUDIANTES DE LAS INSTITUCIONES PUBLICAS MUNICIPALES A TRAVES DE LOS RESTAURANTES ESCOLARES.</t>
  </si>
  <si>
    <t>NUMERO DE ESTUDIANTES BENEFICIADOS CON EL PROGRAMA DE RESTAURANTES ESCOLARES.</t>
  </si>
  <si>
    <t>Programa de alimentación escolar – PAE, ampliando cobertura y brindando un complemento alimentario tipo almuerzo a los titulares de derecho  del municipio de sopó a, acorde con los lineamientos técnico  -  administrativos,  los estándares y las condiciones mínimas del ministerio de educación nacional - men, vigencia 2016, bajo la modalidad de convenio de asociación previsto en el artículo 355 de nuestra constitución nacional.</t>
  </si>
  <si>
    <t>Nutricionista y dietista para los programas y proyectos que se desarrollan en las Instituciones Educativas Públicas del municipio de Sopó.</t>
  </si>
  <si>
    <t>Prestación de servicios de apoyo a la gestión  en los programas de asistencia alimentaria  en las Instituciones Educativas Públicas del municipio de Sopó.</t>
  </si>
  <si>
    <t>Contratación de un coordinador y un gestor para el funcionamiento del Punto Vive Digital.</t>
  </si>
  <si>
    <t>Gestionar ante el Ministerio de las TICs la adquisicción por convenio de Tablets para las instituciones publicas del municipio.</t>
  </si>
  <si>
    <t>Gestionar la adquisición de computadores para educar para las instituciones publicas del municipio.</t>
  </si>
  <si>
    <t>Programa de Bilinguismo en el idioma Ingles con el fin de garantizar el aprendizaje  para 150 personas de la comunidad y estudiantes de los grado 11 de las Instituciones Educativa Públicas del Municipio de Sopó.</t>
  </si>
  <si>
    <t>EJE ESTRATÉGICO: CALIDAD DE VIDA PARA LA PROSPERIDAD SOCIAL</t>
  </si>
  <si>
    <t>DIMENSIÓN DE DESARROLLO: EDUCANDO HACIA LA MODERNIDAD</t>
  </si>
  <si>
    <t>VIGENCIA: 2017</t>
  </si>
  <si>
    <t>RESPONSABLE: SECRETARIO DE EDUCACION</t>
  </si>
  <si>
    <t>META DE RESULTADO:  GARANTIZAR EL DESARROLLO INTEGRAL DEL LA COMUNIDAD.</t>
  </si>
  <si>
    <t>Construcción de la nueva sede de la I.E.D. Pablo VI</t>
  </si>
  <si>
    <t xml:space="preserve">Adquisición de papeleria , utencilios de aseo y dotacion de elementos para salones y salas de profesores de todas las instituciones  educativas publicas del municipio. </t>
  </si>
  <si>
    <t xml:space="preserve">Contratación del equipo de apoyo Psico-social interdisciplinario en las Instituciones Públicas del Municipio. </t>
  </si>
  <si>
    <t>Elaboración diagnostico de la educación soposeña para la elaboración de la politica publica municipal.</t>
  </si>
  <si>
    <t>Celebracion dia de la independencia, como rescate de los valores patrios a traves de la educacion y formación.</t>
  </si>
  <si>
    <t>Celebracion dia del maestro.</t>
  </si>
  <si>
    <t>Pago participacion de rectores, coordinadores y docentes de instituciones publicas en seminarios y conversatorios de pedagogia y mercadeo educativo.</t>
  </si>
  <si>
    <t>Gestionar con diferentes universidades la posibilidad de traer una maestria en Educación para los docentes del municipio.</t>
  </si>
  <si>
    <t>Realizar convenio de colaboracion, en la formacion de estudiantes en educación formal, con el colegio cooperativo de Sopó</t>
  </si>
  <si>
    <t xml:space="preserve">Contratación equipo de instructores de la Escuela de Robótica, Tecnología e Innovación. </t>
  </si>
  <si>
    <t>Dotacion aula de robotica con los elementos necesarios para la escuela.</t>
  </si>
  <si>
    <t>Beneficiar a 37 personas a través de los programas que promuevan la culminacion de los estudios basicos de primaria y secundaria en la educacion no formal</t>
  </si>
  <si>
    <t>IMPLEMENTAR EL PROGRAMA EDUCANDOME PARA LA PROSPERIDAD PARA LOGRAR LA REDUCCION DEL ANALFABETISMO.</t>
  </si>
  <si>
    <t>BENEFICIAR A 75 PERSONAS ANALFABETAS CON EL PROGRAMA EDUCANDOME PARA LA PROSPERIDAD.</t>
  </si>
  <si>
    <t>NUMERO DE PERSONAS BENEFICIADAS CON LOS PROGRAMAS QUE PROMUEVAN LA CULMINACION DE LOS ESTUDIOS BASICOS DE PRIMARIA Y SECUNDARIA EN EDUCACION NO FORMAL</t>
  </si>
  <si>
    <t>NUMERO DE ESTUDIANTES BENEFICIADOS CON PROGRAMAS DE EDUCACION SUPERIOR EN LINEA O VIRTUAL</t>
  </si>
  <si>
    <t>NUMERO DE PROGRAMAS IMPLEMENTADOS PARA LA REDUCCION DEL ANALFABETISMO.</t>
  </si>
  <si>
    <t>NUMERO DE PERSONAS BENEFEFICIADAS A TRAVES DEL PROGRAMA EDUCANDOME PARA LA PROSPERIDAD.</t>
  </si>
  <si>
    <t>LAS NIÑAS Y LOS NIÑOS CRECEN EN ENTORNOS QUE FAVORECEN SU DESARROLLO</t>
  </si>
  <si>
    <t>DESCONCENTRAR LAS LUDOTECAS Y AMPLIAR EL HORARIO DE ATENCION, BENEFICIANDO A MAS DE 2800 NIÑOS Y NIÑAS DEL MUNICIPIO ANUALMENTE.</t>
  </si>
  <si>
    <t>BRINDAR ASESORIA EDUCATIVA A 800 N,N Y A. DE LOS DIFERENTES SECTORES DEL MUNICIPIO, MEDIANTE EL PROGRAMA HAGAMOS LAS TAREAS, INCORPORANDO PILARES BASICOS DE JUEGO, ARTE Y LITERATURA.</t>
  </si>
  <si>
    <t>NUMERO DE NIÑOS BENEFICIADOS CON EL PROGRAMA 1,2,3 POR LOS NIÑOS Y LAS NIÑAS DE SOPO</t>
  </si>
  <si>
    <t>NUMERO DE BENEFICIARIOS DE LOS PROGRAMAS HAGAMOS LA TAREA</t>
  </si>
  <si>
    <t>NUMERO DE NIÑOS Y NIÑAS BENEFICIADOS CON EL PROGRAMA DE ATENCION A LA PRIMERA INFANCIA.</t>
  </si>
  <si>
    <t>BENEFICIAR A 300 NIÑOS Y NIÑAS CON EL PROGRAMA DE ATENCION A LA PRIMERA INFANCIA.</t>
  </si>
  <si>
    <t>Prestación de servicios de hospedaje para los estudiantes de nutrición y dietética de la Universidad Nacional de Colombia que realizan la practica de salud pública en el municipio, en el marco de la ejecución del convenio celebrado entre la universidad y el municipio de Sopó.</t>
  </si>
  <si>
    <t>Contratar el mantenimiento y refuerzo estructural de los salones de la escuela Hato Grande,  el cambio de los tanques de reserva, el cambio de la tuberia interna de la red de acueducto y el mantenimiento de los tejados de los salones nuevos de el Rafael Pombo.</t>
  </si>
  <si>
    <t>Apoyo a la celebracion del cincuentenario de la IED PabloVI</t>
  </si>
  <si>
    <t>Apoyo a la formulacion y puesta en marcha del proyecto FONTAN  en la IED  CEIS del municipio de Sopó</t>
  </si>
  <si>
    <t>Contratacion de un coordinador para los programas de bilinguismo, educacion superior y enlace colegios.</t>
  </si>
  <si>
    <t>Prestación de servicios profesionales para realizar la asesoria en el mantenimiento y mejoramiento del Sistema de Gestión de Calidad según la Norma NTC GP 1000:2009 en las instituciones educativas Rafael Pombo, La Violeta y Complejo Educativo Integral Sopó - CEIS que ya lo implementaron y la implementación en la institución educativa departamental Pablo VI del Municipio de Sopó.</t>
  </si>
  <si>
    <t>Aunar esfuerzos administrativos, técnicos, logísticos y económicos con el fin de adelantar el acompañamiento y atención de veinticinco (25) familias que presentan situación de vulnerabilidad económica, psicológica y educativa del municipio de Sopó, a través del proyecto "SOL SOLECITO AL TIEMPO LIBRE", enfocado a la asistencia permanente y de acompañamiento educativo y socio-familiar.</t>
  </si>
  <si>
    <t>Salida pedagogica de los niños de los diferentes programas de la secretaria de educación.</t>
  </si>
  <si>
    <t>Dotacion de elementos de papeleria y materiales didactico-pedagogicos para el programa Hagamos las tareas.</t>
  </si>
  <si>
    <t>Adquisición de elementos para dotar las ludotecas ubicadas en los diferentes sectores.</t>
  </si>
  <si>
    <t>Adquisicion de metodos de analisis psicologicos para el equipo interdisciplinario de las diferentes instituciones públicas del Municipio..</t>
  </si>
  <si>
    <t>Prestación de servicios profesionales para ampliar la cobertura educativa de los residentes del municipio de Sopó en condiciones de vulnerabilidad y extra edad con el fin de garantizar un mejoramiento en su calidad de vida, laboral y familiar.</t>
  </si>
  <si>
    <t>GARANTIZAR EL MEJORAMIENTO, MANTENIMIENTO, OPERACIÓN Y CUIDADO DEL 100%DE OLA INFRAESTRUCTURA EDUCATIVA EN CADA UNA DE LAS SEDES.</t>
  </si>
  <si>
    <t>Prestacion de servicio de apoyo logistico para llevar a cabo  la celebracion del mes de la niñez en el municipio de Sopó.</t>
  </si>
  <si>
    <t>Prestación de servicios técnicos como apoyo a la gestión para la coordinación de las ludotecas, una persona para servicios generales de esos espacios y 7 ludoeducadores para atender estas, las cuales estan ubicadas en los diferentes sectores del Municipio de Sopó.</t>
  </si>
  <si>
    <t>Prestación de servicio de transporte terrestre automotor especial de pasajeros para las Instituciones Educativas Públicas en las cincuenta y cuatro (60) rutas de los sectores Montaña, Norte y Suroccidente durante 178 días de servicio; y seis (6) rutas hacia los Centros de Desarrollo Infantil - CDI de San Gabriel y San Agustín durante 214 días de servicio en el Municipio de Sopó.</t>
  </si>
  <si>
    <t>Operación de infraestructura educativa (energia)</t>
  </si>
  <si>
    <t>Operación de infraestructura educativa (Acueducto, alcantarillado y Aseo).</t>
  </si>
  <si>
    <t>Suministro de 150 pupitres, 10 mesas y 80 sillas para dotar las aulas de clase de las I.E.D.s  CEIS y la Violeta.</t>
  </si>
  <si>
    <t>Contratación de un equipo interdisciplinario de seis gestores para la operatividad de los tecnocentros y una persona para servicios generales de los puntos..</t>
  </si>
  <si>
    <t>Prestación de servicios técnicos para el mantenimiento integral de los equipos de computo y redes de datos de los diferentes Tecnocentros y el  Punto Vive Digital del Municipio de Sopó.</t>
  </si>
  <si>
    <t>Prestación de servicio de internet para los tecnocentros de los sectores Comuneros, Chuscal, mirador , El Cerrito, escuela san gabriel y biblioteca de San Gabriel del Municipio de Sopó.</t>
  </si>
  <si>
    <t>Construcción del cerramiento del colegio CEIS, por medio de un convenio interadministrativo entre el  Departamento y el Municipio de Sopó.</t>
  </si>
  <si>
    <t>Contratacion de la empresa certificadora en calidad para las instituciones educativas publicas del municipio..</t>
  </si>
  <si>
    <t>Prestacion de servicios de seis profesionales licenciadas en diferentes areas de la educación y/o manejo de TICs para implementar y desarrollar el programa de alfabetizacion a 75 pérsonas residentes en diferentes sectores del municipio en estado de analfabetismo.</t>
  </si>
  <si>
    <t>Celebración de las actividades del festival de la magia y la fantasía,  cabalgata infantil, festival de juego en la calle durante los meses de octubre, noviembre y diciembre.</t>
  </si>
  <si>
    <t>Prestacion de servicios  de cuatro conserges, un guadañador y nueve personas para servicios generales como apoyo al mantenimiento de  las instituciones educativas del municipio.</t>
  </si>
  <si>
    <t>Interventoria construccion cerramiento colegio CEIS</t>
  </si>
  <si>
    <t>CREAR ALIANZAS CON INSTITUCIONES UNIVERSITARIAS PUBLICAS Y PRIVADAS QUE DESARROLLEN PROGRAMAS TECNICOS, TECNOLOGICOS Y PROFESIONALES EN LINEA O VIRTUAL BENEFICIANDO A 120 ESTUDIANTES</t>
  </si>
  <si>
    <t>Prestación de servicios como apoyo a la gestión de 14 docentes, una persona para servicios generales y una una profesional licenciada como coordinadora general con el fin de realizar actividades en el proyecto hagamos las tareas, tecnocentros y bilinguismo. en cada uno de los diferentes sectores del Municipio de Sopó.</t>
  </si>
  <si>
    <t>Mantenimiento y adecuacion de los 4 centros de de atención a la primera infancia, ubucados en igual numero de sectores del Municipio.</t>
  </si>
  <si>
    <t>Contratación de 5 capacitaciones sobre sentido de pertenencia y liderazgo dirigido a estudiantes, docentes y padres de familia de las instituciones publicas del municipio.</t>
  </si>
  <si>
    <t>Transferencia para la calidad educativa a las instituciones publicas del municipio.</t>
  </si>
  <si>
    <t>OCTAVIO AREVALO</t>
  </si>
  <si>
    <t>SECRETARIO DE EDUCACION</t>
  </si>
  <si>
    <t>Convenio de Prestación de Servicios Profesionales con el fin de realizar en todas las instituciones educativas  del municipio las olimpiadas de matematicas y ciencias sociales.</t>
  </si>
  <si>
    <t xml:space="preserve">Convenio de Prestación de Servicios Profesionales con el fin de realizar el curso PREICFES para estudiantes de grado once (11°) de las cuatro (4) instituciones educativas públicas del municipio de Sopó, mediante la aplicación de pruebas por competencias. </t>
  </si>
  <si>
    <t>PORCENTAJE DE INSTITUCIONES EDUCATIVAS MEJORADAS, MANTENIDAS Y CON SERVICIOS DE OPERACIÓN Y CUIDADO.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</si>
</sst>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 * #,##0_ ;_ * \-#,##0_ ;_ * &quot;-&quot;_ ;_ @_ "/>
    <numFmt numFmtId="165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7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name val="Tahoma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0" fontId="19" fillId="0" borderId="0"/>
    <xf numFmtId="9" fontId="19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 applyProtection="1"/>
    <xf numFmtId="0" fontId="5" fillId="0" borderId="1" xfId="0" applyFont="1" applyBorder="1" applyAlignment="1" applyProtection="1">
      <alignment horizontal="justify" vertical="center" wrapText="1"/>
    </xf>
    <xf numFmtId="0" fontId="0" fillId="0" borderId="0" xfId="0" applyAlignment="1" applyProtection="1">
      <alignment horizontal="center" vertical="center" wrapText="1"/>
    </xf>
    <xf numFmtId="165" fontId="5" fillId="2" borderId="1" xfId="1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left" vertical="top"/>
    </xf>
    <xf numFmtId="0" fontId="5" fillId="0" borderId="10" xfId="0" applyFont="1" applyBorder="1" applyAlignment="1" applyProtection="1">
      <alignment horizontal="justify" vertical="center" wrapText="1"/>
    </xf>
    <xf numFmtId="165" fontId="5" fillId="2" borderId="10" xfId="1" applyNumberFormat="1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justify" vertical="center" wrapText="1"/>
    </xf>
    <xf numFmtId="165" fontId="5" fillId="2" borderId="14" xfId="1" applyNumberFormat="1" applyFont="1" applyFill="1" applyBorder="1" applyAlignment="1" applyProtection="1">
      <alignment horizontal="center" vertical="center" wrapText="1"/>
    </xf>
    <xf numFmtId="9" fontId="1" fillId="0" borderId="18" xfId="2" applyFont="1" applyBorder="1" applyProtection="1"/>
    <xf numFmtId="9" fontId="1" fillId="0" borderId="16" xfId="2" applyFont="1" applyBorder="1" applyProtection="1"/>
    <xf numFmtId="3" fontId="0" fillId="0" borderId="17" xfId="0" applyNumberFormat="1" applyFont="1" applyBorder="1" applyAlignment="1" applyProtection="1"/>
    <xf numFmtId="0" fontId="13" fillId="0" borderId="0" xfId="0" applyFont="1" applyFill="1" applyAlignment="1" applyProtection="1">
      <alignment horizontal="justify" vertical="center" wrapText="1"/>
    </xf>
    <xf numFmtId="0" fontId="14" fillId="5" borderId="19" xfId="0" applyFont="1" applyFill="1" applyBorder="1" applyAlignment="1" applyProtection="1">
      <alignment horizontal="center"/>
    </xf>
    <xf numFmtId="0" fontId="14" fillId="5" borderId="0" xfId="0" applyFont="1" applyFill="1" applyBorder="1" applyAlignment="1" applyProtection="1">
      <alignment horizontal="center"/>
    </xf>
    <xf numFmtId="0" fontId="0" fillId="6" borderId="0" xfId="0" applyFill="1" applyProtection="1"/>
    <xf numFmtId="0" fontId="5" fillId="0" borderId="21" xfId="0" applyFont="1" applyBorder="1" applyAlignment="1" applyProtection="1">
      <alignment horizontal="justify" vertical="center" wrapText="1"/>
    </xf>
    <xf numFmtId="165" fontId="5" fillId="2" borderId="21" xfId="1" applyNumberFormat="1" applyFont="1" applyFill="1" applyBorder="1" applyAlignment="1" applyProtection="1">
      <alignment horizontal="center" vertical="center" wrapText="1"/>
    </xf>
    <xf numFmtId="3" fontId="5" fillId="0" borderId="21" xfId="0" applyNumberFormat="1" applyFont="1" applyFill="1" applyBorder="1" applyAlignment="1" applyProtection="1">
      <alignment horizontal="center" vertical="center" wrapText="1"/>
    </xf>
    <xf numFmtId="9" fontId="5" fillId="0" borderId="21" xfId="2" applyFont="1" applyFill="1" applyBorder="1" applyAlignment="1" applyProtection="1">
      <alignment horizontal="center" vertical="center" textRotation="90" wrapText="1"/>
    </xf>
    <xf numFmtId="0" fontId="14" fillId="5" borderId="0" xfId="0" applyFont="1" applyFill="1" applyBorder="1" applyAlignment="1" applyProtection="1">
      <alignment horizontal="center"/>
    </xf>
    <xf numFmtId="3" fontId="5" fillId="7" borderId="1" xfId="0" applyNumberFormat="1" applyFont="1" applyFill="1" applyBorder="1" applyAlignment="1" applyProtection="1">
      <alignment horizontal="center" vertical="center" wrapText="1"/>
    </xf>
    <xf numFmtId="3" fontId="5" fillId="3" borderId="1" xfId="0" applyNumberFormat="1" applyFont="1" applyFill="1" applyBorder="1" applyAlignment="1" applyProtection="1">
      <alignment horizontal="center" vertical="center" wrapText="1"/>
    </xf>
    <xf numFmtId="165" fontId="5" fillId="3" borderId="21" xfId="1" applyNumberFormat="1" applyFont="1" applyFill="1" applyBorder="1" applyAlignment="1" applyProtection="1">
      <alignment horizontal="center" vertical="center" wrapText="1"/>
      <protection locked="0"/>
    </xf>
    <xf numFmtId="165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0" xfId="1" applyNumberFormat="1" applyFont="1" applyFill="1" applyBorder="1" applyAlignment="1" applyProtection="1">
      <alignment horizontal="center" vertical="center" wrapText="1"/>
      <protection locked="0"/>
    </xf>
    <xf numFmtId="165" fontId="5" fillId="3" borderId="14" xfId="1" applyNumberFormat="1" applyFont="1" applyFill="1" applyBorder="1" applyAlignment="1" applyProtection="1">
      <alignment horizontal="center" vertical="center" wrapText="1"/>
      <protection locked="0"/>
    </xf>
    <xf numFmtId="165" fontId="5" fillId="3" borderId="10" xfId="1" applyNumberFormat="1" applyFont="1" applyFill="1" applyBorder="1" applyAlignment="1" applyProtection="1">
      <alignment horizontal="center" vertical="center" wrapText="1"/>
      <protection locked="0"/>
    </xf>
    <xf numFmtId="0" fontId="9" fillId="6" borderId="7" xfId="0" applyFont="1" applyFill="1" applyBorder="1" applyAlignment="1" applyProtection="1">
      <alignment vertical="top"/>
    </xf>
    <xf numFmtId="0" fontId="9" fillId="6" borderId="2" xfId="0" applyFont="1" applyFill="1" applyBorder="1" applyAlignment="1" applyProtection="1">
      <alignment vertical="top"/>
    </xf>
    <xf numFmtId="0" fontId="9" fillId="6" borderId="0" xfId="0" applyFont="1" applyFill="1" applyBorder="1" applyAlignment="1" applyProtection="1">
      <alignment vertical="top"/>
    </xf>
    <xf numFmtId="0" fontId="13" fillId="4" borderId="0" xfId="0" applyFont="1" applyFill="1" applyAlignment="1" applyProtection="1">
      <alignment horizontal="justify" vertical="center" wrapText="1"/>
    </xf>
    <xf numFmtId="165" fontId="5" fillId="6" borderId="21" xfId="1" applyNumberFormat="1" applyFont="1" applyFill="1" applyBorder="1" applyAlignment="1" applyProtection="1">
      <alignment horizontal="center" vertical="center" wrapText="1"/>
      <protection locked="0"/>
    </xf>
    <xf numFmtId="165" fontId="5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10" xfId="1" applyNumberFormat="1" applyFont="1" applyFill="1" applyBorder="1" applyAlignment="1" applyProtection="1">
      <alignment horizontal="center" vertical="center" wrapText="1"/>
      <protection locked="0"/>
    </xf>
    <xf numFmtId="165" fontId="5" fillId="6" borderId="14" xfId="1" applyNumberFormat="1" applyFont="1" applyFill="1" applyBorder="1" applyAlignment="1" applyProtection="1">
      <alignment horizontal="center" vertical="center" wrapText="1"/>
      <protection locked="0"/>
    </xf>
    <xf numFmtId="165" fontId="5" fillId="6" borderId="10" xfId="1" applyNumberFormat="1" applyFont="1" applyFill="1" applyBorder="1" applyAlignment="1" applyProtection="1">
      <alignment horizontal="center" vertical="center" wrapText="1"/>
      <protection locked="0"/>
    </xf>
    <xf numFmtId="3" fontId="0" fillId="6" borderId="17" xfId="0" applyNumberFormat="1" applyFont="1" applyFill="1" applyBorder="1" applyAlignment="1" applyProtection="1"/>
    <xf numFmtId="0" fontId="4" fillId="0" borderId="1" xfId="3" applyFont="1" applyFill="1" applyBorder="1" applyAlignment="1">
      <alignment horizontal="left" vertical="center" wrapText="1"/>
    </xf>
    <xf numFmtId="0" fontId="5" fillId="0" borderId="22" xfId="0" applyFont="1" applyBorder="1" applyAlignment="1" applyProtection="1">
      <alignment horizontal="justify" vertical="center" wrapText="1"/>
    </xf>
    <xf numFmtId="0" fontId="4" fillId="6" borderId="1" xfId="3" applyFont="1" applyFill="1" applyBorder="1" applyAlignment="1">
      <alignment horizontal="left" vertical="center" wrapText="1"/>
    </xf>
    <xf numFmtId="0" fontId="18" fillId="6" borderId="14" xfId="0" applyFont="1" applyFill="1" applyBorder="1" applyAlignment="1">
      <alignment horizontal="left" vertical="center" wrapText="1"/>
    </xf>
    <xf numFmtId="0" fontId="4" fillId="0" borderId="1" xfId="3" applyFont="1" applyFill="1" applyBorder="1" applyAlignment="1">
      <alignment horizontal="left" vertical="center" wrapText="1"/>
    </xf>
    <xf numFmtId="0" fontId="4" fillId="0" borderId="21" xfId="3" applyFont="1" applyFill="1" applyBorder="1" applyAlignment="1">
      <alignment horizontal="left" vertical="center" wrapText="1"/>
    </xf>
    <xf numFmtId="0" fontId="4" fillId="0" borderId="1" xfId="3" applyFont="1" applyFill="1" applyBorder="1" applyAlignment="1">
      <alignment horizontal="left" vertical="center" wrapText="1"/>
    </xf>
    <xf numFmtId="0" fontId="4" fillId="0" borderId="1" xfId="3" applyFont="1" applyFill="1" applyBorder="1" applyAlignment="1">
      <alignment horizontal="left" vertical="center" wrapText="1"/>
    </xf>
    <xf numFmtId="0" fontId="4" fillId="0" borderId="1" xfId="3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6" borderId="14" xfId="0" applyFont="1" applyFill="1" applyBorder="1" applyAlignment="1">
      <alignment horizontal="left" vertical="center" wrapText="1"/>
    </xf>
    <xf numFmtId="9" fontId="5" fillId="3" borderId="13" xfId="2" applyFont="1" applyFill="1" applyBorder="1" applyAlignment="1" applyProtection="1">
      <alignment horizontal="center" vertical="center" wrapText="1"/>
    </xf>
    <xf numFmtId="0" fontId="0" fillId="6" borderId="23" xfId="0" applyFill="1" applyBorder="1" applyAlignment="1" applyProtection="1">
      <alignment horizontal="center" vertical="center" wrapText="1"/>
    </xf>
    <xf numFmtId="0" fontId="4" fillId="6" borderId="24" xfId="0" applyFont="1" applyFill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 wrapText="1"/>
    </xf>
    <xf numFmtId="0" fontId="5" fillId="0" borderId="25" xfId="0" applyFont="1" applyBorder="1" applyAlignment="1" applyProtection="1">
      <alignment horizontal="justify" vertical="center" wrapText="1"/>
    </xf>
    <xf numFmtId="165" fontId="5" fillId="2" borderId="25" xfId="1" applyNumberFormat="1" applyFont="1" applyFill="1" applyBorder="1" applyAlignment="1" applyProtection="1">
      <alignment horizontal="center" vertical="center" wrapText="1"/>
    </xf>
    <xf numFmtId="3" fontId="5" fillId="0" borderId="0" xfId="0" applyNumberFormat="1" applyFont="1" applyFill="1" applyBorder="1" applyAlignment="1" applyProtection="1">
      <alignment horizontal="center" vertical="center" wrapText="1"/>
    </xf>
    <xf numFmtId="9" fontId="5" fillId="0" borderId="6" xfId="2" applyFont="1" applyFill="1" applyBorder="1" applyAlignment="1" applyProtection="1">
      <alignment horizontal="center" vertical="center" textRotation="90" wrapText="1"/>
    </xf>
    <xf numFmtId="165" fontId="5" fillId="6" borderId="24" xfId="1" applyNumberFormat="1" applyFont="1" applyFill="1" applyBorder="1" applyAlignment="1" applyProtection="1">
      <alignment horizontal="center" vertical="center" wrapText="1"/>
      <protection locked="0"/>
    </xf>
    <xf numFmtId="165" fontId="5" fillId="3" borderId="22" xfId="1" applyNumberFormat="1" applyFont="1" applyFill="1" applyBorder="1" applyAlignment="1" applyProtection="1">
      <alignment horizontal="center" vertical="center" wrapText="1"/>
      <protection locked="0"/>
    </xf>
    <xf numFmtId="165" fontId="5" fillId="2" borderId="22" xfId="1" applyNumberFormat="1" applyFont="1" applyFill="1" applyBorder="1" applyAlignment="1" applyProtection="1">
      <alignment horizontal="center" vertical="center" wrapText="1"/>
    </xf>
    <xf numFmtId="165" fontId="5" fillId="6" borderId="22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22" xfId="0" applyFont="1" applyFill="1" applyBorder="1" applyAlignment="1">
      <alignment horizontal="left" vertical="center" wrapText="1"/>
    </xf>
    <xf numFmtId="0" fontId="9" fillId="0" borderId="1" xfId="0" applyFont="1" applyBorder="1" applyAlignment="1" applyProtection="1">
      <alignment horizontal="center" vertical="top"/>
    </xf>
    <xf numFmtId="14" fontId="9" fillId="0" borderId="1" xfId="0" applyNumberFormat="1" applyFont="1" applyBorder="1" applyAlignment="1" applyProtection="1">
      <alignment horizontal="center" vertical="top"/>
    </xf>
    <xf numFmtId="0" fontId="0" fillId="6" borderId="8" xfId="0" applyFill="1" applyBorder="1" applyAlignment="1" applyProtection="1">
      <alignment horizontal="center" vertical="center" wrapText="1"/>
    </xf>
    <xf numFmtId="0" fontId="0" fillId="6" borderId="11" xfId="0" applyFill="1" applyBorder="1" applyAlignment="1" applyProtection="1">
      <alignment horizontal="center" vertical="center" wrapText="1"/>
    </xf>
    <xf numFmtId="0" fontId="0" fillId="6" borderId="12" xfId="0" applyFill="1" applyBorder="1" applyAlignment="1" applyProtection="1">
      <alignment horizontal="center" vertical="center" wrapText="1"/>
    </xf>
    <xf numFmtId="0" fontId="4" fillId="6" borderId="9" xfId="0" applyFont="1" applyFill="1" applyBorder="1" applyAlignment="1" applyProtection="1">
      <alignment horizontal="center" vertical="center" wrapText="1"/>
    </xf>
    <xf numFmtId="0" fontId="4" fillId="6" borderId="6" xfId="0" applyFont="1" applyFill="1" applyBorder="1" applyAlignment="1" applyProtection="1">
      <alignment horizontal="center" vertical="center" wrapText="1"/>
    </xf>
    <xf numFmtId="0" fontId="4" fillId="6" borderId="13" xfId="0" applyFont="1" applyFill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9" fontId="5" fillId="3" borderId="6" xfId="2" applyFont="1" applyFill="1" applyBorder="1" applyAlignment="1" applyProtection="1">
      <alignment horizontal="center" vertical="center" wrapText="1"/>
    </xf>
    <xf numFmtId="9" fontId="5" fillId="3" borderId="13" xfId="2" applyFont="1" applyFill="1" applyBorder="1" applyAlignment="1" applyProtection="1">
      <alignment horizontal="center" vertical="center" wrapText="1"/>
    </xf>
    <xf numFmtId="9" fontId="4" fillId="6" borderId="9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6" borderId="20" xfId="0" applyFont="1" applyFill="1" applyBorder="1" applyAlignment="1" applyProtection="1">
      <alignment horizontal="left" vertical="center" wrapText="1"/>
    </xf>
    <xf numFmtId="0" fontId="2" fillId="6" borderId="4" xfId="0" applyFont="1" applyFill="1" applyBorder="1" applyAlignment="1" applyProtection="1">
      <alignment horizontal="left" vertical="center" wrapText="1"/>
    </xf>
    <xf numFmtId="0" fontId="2" fillId="6" borderId="5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10" fillId="0" borderId="1" xfId="0" applyFont="1" applyBorder="1" applyAlignment="1" applyProtection="1">
      <alignment horizontal="center" vertical="top"/>
    </xf>
    <xf numFmtId="0" fontId="1" fillId="6" borderId="0" xfId="0" applyFont="1" applyFill="1" applyBorder="1" applyAlignment="1" applyProtection="1">
      <alignment horizontal="center" vertical="top"/>
    </xf>
    <xf numFmtId="0" fontId="3" fillId="7" borderId="1" xfId="0" applyFont="1" applyFill="1" applyBorder="1" applyAlignment="1" applyProtection="1">
      <alignment horizontal="center" vertical="center" wrapText="1"/>
    </xf>
    <xf numFmtId="4" fontId="6" fillId="3" borderId="1" xfId="0" applyNumberFormat="1" applyFont="1" applyFill="1" applyBorder="1" applyAlignment="1" applyProtection="1">
      <alignment horizontal="center" vertical="center" textRotation="90" wrapText="1"/>
    </xf>
    <xf numFmtId="0" fontId="8" fillId="0" borderId="0" xfId="0" applyFont="1" applyBorder="1" applyAlignment="1" applyProtection="1">
      <alignment horizontal="left" wrapText="1"/>
    </xf>
    <xf numFmtId="0" fontId="3" fillId="7" borderId="1" xfId="0" applyFont="1" applyFill="1" applyBorder="1" applyAlignment="1" applyProtection="1">
      <alignment horizontal="justify" vertical="center" wrapText="1"/>
    </xf>
    <xf numFmtId="164" fontId="3" fillId="7" borderId="1" xfId="0" applyNumberFormat="1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textRotation="90" wrapText="1"/>
    </xf>
    <xf numFmtId="3" fontId="3" fillId="7" borderId="1" xfId="0" applyNumberFormat="1" applyFont="1" applyFill="1" applyBorder="1" applyAlignment="1" applyProtection="1">
      <alignment horizontal="center" vertical="center"/>
    </xf>
    <xf numFmtId="3" fontId="6" fillId="7" borderId="1" xfId="0" applyNumberFormat="1" applyFont="1" applyFill="1" applyBorder="1" applyAlignment="1" applyProtection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 wrapText="1"/>
    </xf>
    <xf numFmtId="0" fontId="12" fillId="0" borderId="15" xfId="0" applyFont="1" applyBorder="1" applyAlignment="1" applyProtection="1">
      <alignment horizontal="center" wrapText="1"/>
    </xf>
    <xf numFmtId="0" fontId="12" fillId="0" borderId="17" xfId="0" applyFont="1" applyBorder="1" applyAlignment="1" applyProtection="1">
      <alignment horizontal="center" wrapText="1"/>
    </xf>
    <xf numFmtId="0" fontId="4" fillId="0" borderId="22" xfId="0" applyFont="1" applyBorder="1" applyAlignment="1" applyProtection="1">
      <alignment horizontal="center" vertical="center" wrapText="1"/>
    </xf>
    <xf numFmtId="9" fontId="5" fillId="3" borderId="22" xfId="2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  <xf numFmtId="3" fontId="6" fillId="7" borderId="1" xfId="0" applyNumberFormat="1" applyFont="1" applyFill="1" applyBorder="1" applyAlignment="1" applyProtection="1">
      <alignment horizontal="center" vertical="center" textRotation="90" wrapText="1"/>
    </xf>
    <xf numFmtId="0" fontId="6" fillId="3" borderId="1" xfId="0" applyFont="1" applyFill="1" applyBorder="1" applyAlignment="1" applyProtection="1">
      <alignment horizontal="center" vertical="center" textRotation="90" wrapText="1"/>
    </xf>
    <xf numFmtId="0" fontId="0" fillId="0" borderId="16" xfId="0" applyFont="1" applyBorder="1" applyAlignment="1" applyProtection="1">
      <alignment horizontal="center"/>
    </xf>
    <xf numFmtId="0" fontId="0" fillId="0" borderId="17" xfId="0" applyFont="1" applyBorder="1" applyAlignment="1" applyProtection="1">
      <alignment horizontal="center"/>
    </xf>
    <xf numFmtId="9" fontId="4" fillId="6" borderId="22" xfId="0" applyNumberFormat="1" applyFont="1" applyFill="1" applyBorder="1" applyAlignment="1" applyProtection="1">
      <alignment horizontal="center" vertical="center" wrapText="1"/>
    </xf>
    <xf numFmtId="9" fontId="4" fillId="0" borderId="9" xfId="0" applyNumberFormat="1" applyFont="1" applyBorder="1" applyAlignment="1" applyProtection="1">
      <alignment horizontal="center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14" fillId="5" borderId="19" xfId="0" applyFont="1" applyFill="1" applyBorder="1" applyAlignment="1" applyProtection="1">
      <alignment horizontal="center"/>
    </xf>
    <xf numFmtId="0" fontId="14" fillId="5" borderId="0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</cellXfs>
  <cellStyles count="6">
    <cellStyle name="Millares" xfId="1" builtinId="3"/>
    <cellStyle name="Normal" xfId="0" builtinId="0"/>
    <cellStyle name="Normal 2" xfId="4"/>
    <cellStyle name="Normal_Hoja1" xfId="3"/>
    <cellStyle name="Porcentaje" xfId="2" builtinId="5"/>
    <cellStyle name="Porcentaje 2" xf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657225</xdr:colOff>
      <xdr:row>0</xdr:row>
      <xdr:rowOff>38101</xdr:rowOff>
    </xdr:from>
    <xdr:to>
      <xdr:col>16</xdr:col>
      <xdr:colOff>83344</xdr:colOff>
      <xdr:row>2</xdr:row>
      <xdr:rowOff>174483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82650" y="38101"/>
          <a:ext cx="873919" cy="517382"/>
        </a:xfrm>
        <a:prstGeom prst="rect">
          <a:avLst/>
        </a:prstGeom>
      </xdr:spPr>
    </xdr:pic>
    <xdr:clientData/>
  </xdr:twoCellAnchor>
  <xdr:twoCellAnchor editAs="oneCell">
    <xdr:from>
      <xdr:col>3</xdr:col>
      <xdr:colOff>1809751</xdr:colOff>
      <xdr:row>0</xdr:row>
      <xdr:rowOff>19050</xdr:rowOff>
    </xdr:from>
    <xdr:to>
      <xdr:col>5</xdr:col>
      <xdr:colOff>47626</xdr:colOff>
      <xdr:row>2</xdr:row>
      <xdr:rowOff>175461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86426" y="19050"/>
          <a:ext cx="457200" cy="5374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V108"/>
  <sheetViews>
    <sheetView tabSelected="1" view="pageBreakPreview" topLeftCell="A67" zoomScale="110" zoomScaleNormal="125" zoomScaleSheetLayoutView="110" zoomScalePageLayoutView="80" workbookViewId="0">
      <selection activeCell="G91" sqref="G91:G94"/>
    </sheetView>
  </sheetViews>
  <sheetFormatPr baseColWidth="10" defaultColWidth="11.42578125" defaultRowHeight="15" x14ac:dyDescent="0.25"/>
  <cols>
    <col min="1" max="1" width="5.85546875" style="16" customWidth="1"/>
    <col min="2" max="2" width="25" style="16" customWidth="1"/>
    <col min="3" max="4" width="27.28515625" style="1" customWidth="1"/>
    <col min="5" max="5" width="6" style="3" customWidth="1"/>
    <col min="6" max="8" width="6" style="1" customWidth="1"/>
    <col min="9" max="9" width="9.85546875" style="1" customWidth="1"/>
    <col min="10" max="10" width="34.7109375" style="1" customWidth="1"/>
    <col min="11" max="11" width="11.85546875" style="1" customWidth="1"/>
    <col min="12" max="18" width="10.85546875" style="1" customWidth="1"/>
    <col min="19" max="19" width="15.28515625" style="1" customWidth="1"/>
    <col min="20" max="20" width="10.85546875" style="1" customWidth="1"/>
    <col min="21" max="21" width="12.28515625" style="1" customWidth="1"/>
    <col min="22" max="22" width="54" style="16" customWidth="1"/>
    <col min="23" max="241" width="11.42578125" style="1"/>
    <col min="242" max="242" width="4.42578125" style="1" customWidth="1"/>
    <col min="243" max="243" width="15.85546875" style="1" customWidth="1"/>
    <col min="244" max="244" width="16.42578125" style="1" customWidth="1"/>
    <col min="245" max="245" width="27.7109375" style="1" customWidth="1"/>
    <col min="246" max="246" width="10" style="1" customWidth="1"/>
    <col min="247" max="16384" width="11.42578125" style="1"/>
  </cols>
  <sheetData>
    <row r="1" spans="1:22" s="16" customFormat="1" ht="15" customHeight="1" x14ac:dyDescent="0.25">
      <c r="A1" s="111" t="s">
        <v>18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</row>
    <row r="2" spans="1:22" s="16" customFormat="1" ht="15" customHeight="1" x14ac:dyDescent="0.25">
      <c r="A2" s="111" t="s">
        <v>16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</row>
    <row r="3" spans="1:22" s="16" customFormat="1" ht="15" customHeight="1" x14ac:dyDescent="0.25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21"/>
    </row>
    <row r="4" spans="1:22" s="13" customFormat="1" ht="24" customHeight="1" x14ac:dyDescent="0.25">
      <c r="A4" s="84" t="s">
        <v>73</v>
      </c>
      <c r="B4" s="85"/>
      <c r="C4" s="85"/>
      <c r="D4" s="85"/>
      <c r="E4" s="85"/>
      <c r="F4" s="86"/>
      <c r="G4" s="81" t="s">
        <v>74</v>
      </c>
      <c r="H4" s="82"/>
      <c r="I4" s="82"/>
      <c r="J4" s="82"/>
      <c r="K4" s="82"/>
      <c r="L4" s="83"/>
      <c r="M4" s="81" t="s">
        <v>75</v>
      </c>
      <c r="N4" s="82"/>
      <c r="O4" s="82"/>
      <c r="P4" s="83"/>
      <c r="Q4" s="113" t="s">
        <v>76</v>
      </c>
      <c r="R4" s="114"/>
      <c r="S4" s="114"/>
      <c r="T4" s="114"/>
      <c r="U4" s="114"/>
      <c r="V4" s="115"/>
    </row>
    <row r="5" spans="1:22" s="13" customFormat="1" ht="24" customHeight="1" x14ac:dyDescent="0.25">
      <c r="A5" s="87" t="s">
        <v>77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116" t="s">
        <v>30</v>
      </c>
      <c r="N5" s="116"/>
      <c r="O5" s="116"/>
      <c r="P5" s="116"/>
      <c r="Q5" s="116"/>
      <c r="R5" s="116"/>
      <c r="S5" s="116"/>
      <c r="T5" s="116"/>
      <c r="U5" s="116"/>
      <c r="V5" s="116"/>
    </row>
    <row r="6" spans="1:22" s="13" customFormat="1" ht="6" customHeight="1" x14ac:dyDescent="0.25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34"/>
    </row>
    <row r="7" spans="1:22" ht="15.75" customHeight="1" x14ac:dyDescent="0.25">
      <c r="A7" s="93" t="s">
        <v>3</v>
      </c>
      <c r="B7" s="94" t="s">
        <v>17</v>
      </c>
      <c r="C7" s="94" t="s">
        <v>0</v>
      </c>
      <c r="D7" s="90" t="s">
        <v>4</v>
      </c>
      <c r="E7" s="91" t="s">
        <v>1</v>
      </c>
      <c r="F7" s="91" t="s">
        <v>2</v>
      </c>
      <c r="G7" s="105" t="s">
        <v>15</v>
      </c>
      <c r="H7" s="105" t="s">
        <v>23</v>
      </c>
      <c r="I7" s="95" t="s">
        <v>5</v>
      </c>
      <c r="J7" s="90" t="s">
        <v>19</v>
      </c>
      <c r="K7" s="96" t="s">
        <v>22</v>
      </c>
      <c r="L7" s="96"/>
      <c r="M7" s="96"/>
      <c r="N7" s="96"/>
      <c r="O7" s="96"/>
      <c r="P7" s="96"/>
      <c r="Q7" s="96"/>
      <c r="R7" s="96"/>
      <c r="S7" s="96"/>
      <c r="T7" s="96"/>
      <c r="U7" s="96"/>
      <c r="V7" s="110" t="s">
        <v>29</v>
      </c>
    </row>
    <row r="8" spans="1:22" ht="27" customHeight="1" x14ac:dyDescent="0.25">
      <c r="A8" s="93"/>
      <c r="B8" s="94"/>
      <c r="C8" s="94"/>
      <c r="D8" s="90"/>
      <c r="E8" s="91"/>
      <c r="F8" s="91"/>
      <c r="G8" s="105"/>
      <c r="H8" s="105"/>
      <c r="I8" s="95"/>
      <c r="J8" s="90"/>
      <c r="K8" s="97" t="s">
        <v>6</v>
      </c>
      <c r="L8" s="97"/>
      <c r="M8" s="97" t="s">
        <v>20</v>
      </c>
      <c r="N8" s="97"/>
      <c r="O8" s="97" t="s">
        <v>21</v>
      </c>
      <c r="P8" s="97"/>
      <c r="Q8" s="97" t="s">
        <v>7</v>
      </c>
      <c r="R8" s="97"/>
      <c r="S8" s="97" t="s">
        <v>8</v>
      </c>
      <c r="T8" s="97"/>
      <c r="U8" s="104" t="s">
        <v>26</v>
      </c>
      <c r="V8" s="110"/>
    </row>
    <row r="9" spans="1:22" ht="27" customHeight="1" thickBot="1" x14ac:dyDescent="0.3">
      <c r="A9" s="93"/>
      <c r="B9" s="94"/>
      <c r="C9" s="94"/>
      <c r="D9" s="90"/>
      <c r="E9" s="91"/>
      <c r="F9" s="91"/>
      <c r="G9" s="105"/>
      <c r="H9" s="105"/>
      <c r="I9" s="95"/>
      <c r="J9" s="90"/>
      <c r="K9" s="22" t="s">
        <v>24</v>
      </c>
      <c r="L9" s="23" t="s">
        <v>25</v>
      </c>
      <c r="M9" s="22" t="s">
        <v>24</v>
      </c>
      <c r="N9" s="23" t="s">
        <v>25</v>
      </c>
      <c r="O9" s="22" t="s">
        <v>24</v>
      </c>
      <c r="P9" s="23" t="s">
        <v>25</v>
      </c>
      <c r="Q9" s="22" t="s">
        <v>24</v>
      </c>
      <c r="R9" s="23" t="s">
        <v>25</v>
      </c>
      <c r="S9" s="22" t="s">
        <v>24</v>
      </c>
      <c r="T9" s="23" t="s">
        <v>25</v>
      </c>
      <c r="U9" s="104"/>
      <c r="V9" s="110"/>
    </row>
    <row r="10" spans="1:22" ht="24.75" customHeight="1" x14ac:dyDescent="0.25">
      <c r="A10" s="70">
        <v>1</v>
      </c>
      <c r="B10" s="75" t="s">
        <v>33</v>
      </c>
      <c r="C10" s="101" t="s">
        <v>34</v>
      </c>
      <c r="D10" s="76" t="s">
        <v>35</v>
      </c>
      <c r="E10" s="101">
        <v>0</v>
      </c>
      <c r="F10" s="101">
        <v>1</v>
      </c>
      <c r="G10" s="101">
        <v>0.65</v>
      </c>
      <c r="H10" s="108"/>
      <c r="I10" s="102">
        <f>+H10/G10</f>
        <v>0</v>
      </c>
      <c r="J10" s="6" t="s">
        <v>78</v>
      </c>
      <c r="K10" s="18">
        <v>10000000000</v>
      </c>
      <c r="L10" s="24"/>
      <c r="M10" s="18"/>
      <c r="N10" s="24"/>
      <c r="O10" s="18"/>
      <c r="P10" s="24"/>
      <c r="Q10" s="18">
        <v>3000000000</v>
      </c>
      <c r="R10" s="24"/>
      <c r="S10" s="19">
        <f>+K10+M10+O10+Q10</f>
        <v>13000000000</v>
      </c>
      <c r="T10" s="19">
        <f>+L10+N10+P10+R10</f>
        <v>0</v>
      </c>
      <c r="U10" s="20">
        <f>+T10/S10*100</f>
        <v>0</v>
      </c>
      <c r="V10" s="35"/>
    </row>
    <row r="11" spans="1:22" ht="23.25" customHeight="1" x14ac:dyDescent="0.25">
      <c r="A11" s="70"/>
      <c r="B11" s="76"/>
      <c r="C11" s="76"/>
      <c r="D11" s="76"/>
      <c r="E11" s="76"/>
      <c r="F11" s="76"/>
      <c r="G11" s="76"/>
      <c r="H11" s="73"/>
      <c r="I11" s="78"/>
      <c r="J11" s="2"/>
      <c r="K11" s="4"/>
      <c r="L11" s="25"/>
      <c r="M11" s="4"/>
      <c r="N11" s="25"/>
      <c r="O11" s="4"/>
      <c r="P11" s="25"/>
      <c r="Q11" s="4"/>
      <c r="R11" s="25"/>
      <c r="S11" s="19">
        <f t="shared" ref="S11:S71" si="0">+K11+M11+O11+Q11</f>
        <v>0</v>
      </c>
      <c r="T11" s="19">
        <f t="shared" ref="T11:T71" si="1">+L11+N11+P11+R11</f>
        <v>0</v>
      </c>
      <c r="U11" s="20" t="e">
        <f t="shared" ref="U11:U55" si="2">+T11/S11*100</f>
        <v>#DIV/0!</v>
      </c>
      <c r="V11" s="36"/>
    </row>
    <row r="12" spans="1:22" ht="23.25" customHeight="1" x14ac:dyDescent="0.25">
      <c r="A12" s="70"/>
      <c r="B12" s="76"/>
      <c r="C12" s="76"/>
      <c r="D12" s="76"/>
      <c r="E12" s="76"/>
      <c r="F12" s="76"/>
      <c r="G12" s="76"/>
      <c r="H12" s="73"/>
      <c r="I12" s="78"/>
      <c r="J12" s="17"/>
      <c r="K12" s="4"/>
      <c r="L12" s="26"/>
      <c r="M12" s="4"/>
      <c r="N12" s="26"/>
      <c r="O12" s="4"/>
      <c r="P12" s="26"/>
      <c r="Q12" s="4"/>
      <c r="R12" s="26"/>
      <c r="S12" s="19">
        <f t="shared" si="0"/>
        <v>0</v>
      </c>
      <c r="T12" s="19">
        <f t="shared" si="1"/>
        <v>0</v>
      </c>
      <c r="U12" s="20" t="e">
        <f t="shared" si="2"/>
        <v>#DIV/0!</v>
      </c>
      <c r="V12" s="37"/>
    </row>
    <row r="13" spans="1:22" ht="23.25" customHeight="1" thickBot="1" x14ac:dyDescent="0.3">
      <c r="A13" s="71"/>
      <c r="B13" s="77"/>
      <c r="C13" s="77"/>
      <c r="D13" s="77"/>
      <c r="E13" s="77"/>
      <c r="F13" s="77"/>
      <c r="G13" s="77"/>
      <c r="H13" s="74"/>
      <c r="I13" s="79"/>
      <c r="J13" s="8"/>
      <c r="K13" s="9"/>
      <c r="L13" s="27"/>
      <c r="M13" s="9"/>
      <c r="N13" s="27"/>
      <c r="O13" s="9"/>
      <c r="P13" s="27"/>
      <c r="Q13" s="9"/>
      <c r="R13" s="27"/>
      <c r="S13" s="19">
        <f t="shared" si="0"/>
        <v>0</v>
      </c>
      <c r="T13" s="19">
        <f t="shared" si="1"/>
        <v>0</v>
      </c>
      <c r="U13" s="20" t="e">
        <f t="shared" si="2"/>
        <v>#DIV/0!</v>
      </c>
      <c r="V13" s="38"/>
    </row>
    <row r="14" spans="1:22" ht="42.75" customHeight="1" x14ac:dyDescent="0.25">
      <c r="A14" s="69">
        <v>2</v>
      </c>
      <c r="B14" s="75" t="s">
        <v>33</v>
      </c>
      <c r="C14" s="75" t="s">
        <v>115</v>
      </c>
      <c r="D14" s="75" t="s">
        <v>140</v>
      </c>
      <c r="E14" s="75">
        <v>4</v>
      </c>
      <c r="F14" s="75">
        <v>100</v>
      </c>
      <c r="G14" s="75">
        <v>100</v>
      </c>
      <c r="H14" s="72"/>
      <c r="I14" s="78">
        <f t="shared" ref="I14" si="3">+H14/G14</f>
        <v>0</v>
      </c>
      <c r="J14" s="6" t="s">
        <v>129</v>
      </c>
      <c r="K14" s="7"/>
      <c r="L14" s="28"/>
      <c r="M14" s="7">
        <v>150000000</v>
      </c>
      <c r="N14" s="28"/>
      <c r="O14" s="7"/>
      <c r="P14" s="28"/>
      <c r="Q14" s="7"/>
      <c r="R14" s="28"/>
      <c r="S14" s="19">
        <f t="shared" si="0"/>
        <v>150000000</v>
      </c>
      <c r="T14" s="19">
        <f t="shared" si="1"/>
        <v>0</v>
      </c>
      <c r="U14" s="20">
        <f>+T14/S14*100</f>
        <v>0</v>
      </c>
      <c r="V14" s="39"/>
    </row>
    <row r="15" spans="1:22" ht="23.25" customHeight="1" x14ac:dyDescent="0.25">
      <c r="A15" s="70"/>
      <c r="B15" s="76"/>
      <c r="C15" s="76"/>
      <c r="D15" s="76"/>
      <c r="E15" s="76"/>
      <c r="F15" s="76"/>
      <c r="G15" s="76"/>
      <c r="H15" s="73"/>
      <c r="I15" s="78"/>
      <c r="J15" s="2" t="s">
        <v>119</v>
      </c>
      <c r="K15" s="4">
        <v>23000000</v>
      </c>
      <c r="L15" s="26"/>
      <c r="M15" s="4">
        <v>22195255</v>
      </c>
      <c r="N15" s="26"/>
      <c r="O15" s="4"/>
      <c r="P15" s="26"/>
      <c r="Q15" s="4"/>
      <c r="R15" s="26"/>
      <c r="S15" s="19">
        <f t="shared" si="0"/>
        <v>45195255</v>
      </c>
      <c r="T15" s="19">
        <f t="shared" si="1"/>
        <v>0</v>
      </c>
      <c r="U15" s="20">
        <f t="shared" si="2"/>
        <v>0</v>
      </c>
      <c r="V15" s="37"/>
    </row>
    <row r="16" spans="1:22" ht="23.25" customHeight="1" x14ac:dyDescent="0.25">
      <c r="A16" s="70"/>
      <c r="B16" s="76"/>
      <c r="C16" s="76"/>
      <c r="D16" s="76"/>
      <c r="E16" s="76"/>
      <c r="F16" s="76"/>
      <c r="G16" s="76"/>
      <c r="H16" s="73"/>
      <c r="I16" s="78"/>
      <c r="J16" s="2" t="s">
        <v>120</v>
      </c>
      <c r="K16" s="4">
        <v>50000000</v>
      </c>
      <c r="L16" s="25"/>
      <c r="M16" s="4"/>
      <c r="N16" s="25"/>
      <c r="O16" s="4"/>
      <c r="P16" s="25"/>
      <c r="Q16" s="4"/>
      <c r="R16" s="25"/>
      <c r="S16" s="19">
        <f t="shared" si="0"/>
        <v>50000000</v>
      </c>
      <c r="T16" s="19">
        <f t="shared" si="1"/>
        <v>0</v>
      </c>
      <c r="U16" s="20">
        <f t="shared" si="2"/>
        <v>0</v>
      </c>
      <c r="V16" s="36"/>
    </row>
    <row r="17" spans="1:22" ht="23.25" customHeight="1" x14ac:dyDescent="0.25">
      <c r="A17" s="70"/>
      <c r="B17" s="76"/>
      <c r="C17" s="76"/>
      <c r="D17" s="76"/>
      <c r="E17" s="76"/>
      <c r="F17" s="76"/>
      <c r="G17" s="76"/>
      <c r="H17" s="73"/>
      <c r="I17" s="78"/>
      <c r="J17" s="66" t="s">
        <v>130</v>
      </c>
      <c r="K17" s="4"/>
      <c r="L17" s="63"/>
      <c r="M17" s="64"/>
      <c r="N17" s="63"/>
      <c r="O17" s="64"/>
      <c r="P17" s="63"/>
      <c r="Q17" s="4"/>
      <c r="R17" s="63"/>
      <c r="S17" s="19"/>
      <c r="T17" s="19"/>
      <c r="U17" s="20"/>
      <c r="V17" s="65"/>
    </row>
    <row r="18" spans="1:22" ht="42.75" customHeight="1" thickBot="1" x14ac:dyDescent="0.3">
      <c r="A18" s="71"/>
      <c r="B18" s="77"/>
      <c r="C18" s="77"/>
      <c r="D18" s="77"/>
      <c r="E18" s="77"/>
      <c r="F18" s="77"/>
      <c r="G18" s="77"/>
      <c r="H18" s="74"/>
      <c r="I18" s="79" t="e">
        <f t="shared" ref="I18" si="4">+H18/G18</f>
        <v>#DIV/0!</v>
      </c>
      <c r="J18" s="8" t="s">
        <v>125</v>
      </c>
      <c r="K18" s="4"/>
      <c r="L18" s="29"/>
      <c r="M18" s="9"/>
      <c r="N18" s="29"/>
      <c r="O18" s="9"/>
      <c r="P18" s="29"/>
      <c r="Q18" s="4"/>
      <c r="R18" s="29"/>
      <c r="S18" s="19"/>
      <c r="T18" s="19">
        <f t="shared" si="1"/>
        <v>0</v>
      </c>
      <c r="U18" s="20" t="e">
        <f t="shared" si="2"/>
        <v>#DIV/0!</v>
      </c>
      <c r="V18" s="40"/>
    </row>
    <row r="19" spans="1:22" ht="69.75" customHeight="1" x14ac:dyDescent="0.25">
      <c r="A19" s="69">
        <v>3</v>
      </c>
      <c r="B19" s="75" t="s">
        <v>33</v>
      </c>
      <c r="C19" s="75" t="s">
        <v>51</v>
      </c>
      <c r="D19" s="75" t="s">
        <v>52</v>
      </c>
      <c r="E19" s="75">
        <v>4</v>
      </c>
      <c r="F19" s="75">
        <v>10</v>
      </c>
      <c r="G19" s="75">
        <v>10</v>
      </c>
      <c r="H19" s="72"/>
      <c r="I19" s="78"/>
      <c r="J19" s="44" t="s">
        <v>104</v>
      </c>
      <c r="K19" s="7">
        <v>10000000</v>
      </c>
      <c r="L19" s="30"/>
      <c r="M19" s="7">
        <v>20000000</v>
      </c>
      <c r="N19" s="30"/>
      <c r="O19" s="7"/>
      <c r="P19" s="30"/>
      <c r="Q19" s="7"/>
      <c r="R19" s="30"/>
      <c r="S19" s="19">
        <f t="shared" si="0"/>
        <v>30000000</v>
      </c>
      <c r="T19" s="19">
        <f t="shared" si="1"/>
        <v>0</v>
      </c>
      <c r="U19" s="20">
        <f>+T19/S19*100</f>
        <v>0</v>
      </c>
      <c r="V19" s="41"/>
    </row>
    <row r="20" spans="1:22" ht="34.5" customHeight="1" x14ac:dyDescent="0.25">
      <c r="A20" s="70"/>
      <c r="B20" s="76"/>
      <c r="C20" s="76"/>
      <c r="D20" s="76"/>
      <c r="E20" s="76"/>
      <c r="F20" s="76"/>
      <c r="G20" s="76"/>
      <c r="H20" s="73"/>
      <c r="I20" s="78"/>
      <c r="J20" s="44" t="s">
        <v>121</v>
      </c>
      <c r="K20" s="44"/>
      <c r="L20" s="25"/>
      <c r="M20" s="4">
        <v>30000000</v>
      </c>
      <c r="N20" s="25"/>
      <c r="O20" s="4"/>
      <c r="P20" s="25"/>
      <c r="Q20" s="4">
        <v>696420</v>
      </c>
      <c r="R20" s="25"/>
      <c r="S20" s="19">
        <f t="shared" si="0"/>
        <v>30696420</v>
      </c>
      <c r="T20" s="19">
        <f t="shared" si="1"/>
        <v>0</v>
      </c>
      <c r="U20" s="20">
        <f t="shared" si="2"/>
        <v>0</v>
      </c>
      <c r="V20" s="36"/>
    </row>
    <row r="21" spans="1:22" ht="34.5" customHeight="1" x14ac:dyDescent="0.25">
      <c r="A21" s="70"/>
      <c r="B21" s="76"/>
      <c r="C21" s="76"/>
      <c r="D21" s="76"/>
      <c r="E21" s="76"/>
      <c r="F21" s="76"/>
      <c r="G21" s="76"/>
      <c r="H21" s="73"/>
      <c r="I21" s="78"/>
      <c r="J21" s="2" t="s">
        <v>135</v>
      </c>
      <c r="K21" s="44"/>
      <c r="L21" s="25"/>
      <c r="M21" s="4"/>
      <c r="N21" s="25"/>
      <c r="O21" s="4"/>
      <c r="P21" s="25"/>
      <c r="Q21" s="4">
        <v>258089804</v>
      </c>
      <c r="R21" s="25"/>
      <c r="S21" s="19">
        <v>258089804</v>
      </c>
      <c r="T21" s="19"/>
      <c r="U21" s="20"/>
      <c r="V21" s="36"/>
    </row>
    <row r="22" spans="1:22" ht="48.75" customHeight="1" x14ac:dyDescent="0.25">
      <c r="A22" s="70"/>
      <c r="B22" s="76"/>
      <c r="C22" s="76"/>
      <c r="D22" s="76"/>
      <c r="E22" s="76"/>
      <c r="F22" s="76"/>
      <c r="G22" s="76"/>
      <c r="H22" s="73"/>
      <c r="I22" s="78"/>
      <c r="J22" s="17" t="s">
        <v>79</v>
      </c>
      <c r="K22" s="4"/>
      <c r="L22" s="26"/>
      <c r="M22" s="4">
        <v>35000000</v>
      </c>
      <c r="N22" s="26"/>
      <c r="O22" s="4"/>
      <c r="P22" s="26"/>
      <c r="Q22" s="4"/>
      <c r="R22" s="26"/>
      <c r="S22" s="19">
        <f t="shared" si="0"/>
        <v>35000000</v>
      </c>
      <c r="T22" s="19">
        <f t="shared" si="1"/>
        <v>0</v>
      </c>
      <c r="U22" s="20">
        <f t="shared" si="2"/>
        <v>0</v>
      </c>
      <c r="V22" s="37"/>
    </row>
    <row r="23" spans="1:22" ht="30.75" customHeight="1" thickBot="1" x14ac:dyDescent="0.3">
      <c r="A23" s="71"/>
      <c r="B23" s="77"/>
      <c r="C23" s="77"/>
      <c r="D23" s="77"/>
      <c r="E23" s="77"/>
      <c r="F23" s="77"/>
      <c r="G23" s="77"/>
      <c r="H23" s="74"/>
      <c r="I23" s="79" t="e">
        <f t="shared" ref="I23" si="5">+H23/G23</f>
        <v>#DIV/0!</v>
      </c>
      <c r="J23" s="8" t="s">
        <v>105</v>
      </c>
      <c r="K23" s="9"/>
      <c r="L23" s="27"/>
      <c r="M23" s="9"/>
      <c r="N23" s="27"/>
      <c r="O23" s="9"/>
      <c r="P23" s="27"/>
      <c r="Q23" s="9"/>
      <c r="R23" s="27"/>
      <c r="S23" s="19">
        <f t="shared" si="0"/>
        <v>0</v>
      </c>
      <c r="T23" s="19">
        <f t="shared" si="1"/>
        <v>0</v>
      </c>
      <c r="U23" s="20" t="e">
        <f t="shared" si="2"/>
        <v>#DIV/0!</v>
      </c>
      <c r="V23" s="38"/>
    </row>
    <row r="24" spans="1:22" ht="30.75" customHeight="1" x14ac:dyDescent="0.25">
      <c r="A24" s="69">
        <v>4</v>
      </c>
      <c r="B24" s="75" t="s">
        <v>36</v>
      </c>
      <c r="C24" s="75" t="s">
        <v>31</v>
      </c>
      <c r="D24" s="75" t="s">
        <v>32</v>
      </c>
      <c r="E24" s="75">
        <v>0</v>
      </c>
      <c r="F24" s="109">
        <v>1</v>
      </c>
      <c r="G24" s="109">
        <v>1</v>
      </c>
      <c r="H24" s="80"/>
      <c r="I24" s="78"/>
      <c r="J24" s="17" t="s">
        <v>80</v>
      </c>
      <c r="K24" s="7">
        <v>187254000</v>
      </c>
      <c r="L24" s="28"/>
      <c r="M24" s="7"/>
      <c r="N24" s="28"/>
      <c r="O24" s="7"/>
      <c r="P24" s="28"/>
      <c r="Q24" s="7"/>
      <c r="R24" s="28"/>
      <c r="S24" s="19">
        <f t="shared" si="0"/>
        <v>187254000</v>
      </c>
      <c r="T24" s="19">
        <f t="shared" si="1"/>
        <v>0</v>
      </c>
      <c r="U24" s="20">
        <f>+T24/S24*100</f>
        <v>0</v>
      </c>
      <c r="V24" s="39"/>
    </row>
    <row r="25" spans="1:22" ht="30.75" customHeight="1" x14ac:dyDescent="0.25">
      <c r="A25" s="70"/>
      <c r="B25" s="76"/>
      <c r="C25" s="76"/>
      <c r="D25" s="76"/>
      <c r="E25" s="76"/>
      <c r="F25" s="76"/>
      <c r="G25" s="76"/>
      <c r="H25" s="73"/>
      <c r="I25" s="78"/>
      <c r="J25" s="2" t="s">
        <v>113</v>
      </c>
      <c r="K25" s="4"/>
      <c r="L25" s="26"/>
      <c r="M25" s="4"/>
      <c r="N25" s="26"/>
      <c r="O25" s="4"/>
      <c r="P25" s="26"/>
      <c r="Q25" s="4"/>
      <c r="R25" s="26"/>
      <c r="S25" s="19">
        <f t="shared" si="0"/>
        <v>0</v>
      </c>
      <c r="T25" s="19">
        <f t="shared" si="1"/>
        <v>0</v>
      </c>
      <c r="U25" s="20" t="e">
        <f t="shared" si="2"/>
        <v>#DIV/0!</v>
      </c>
      <c r="V25" s="37"/>
    </row>
    <row r="26" spans="1:22" ht="44.25" customHeight="1" x14ac:dyDescent="0.25">
      <c r="A26" s="70"/>
      <c r="B26" s="76"/>
      <c r="C26" s="76"/>
      <c r="D26" s="76"/>
      <c r="E26" s="76"/>
      <c r="F26" s="76"/>
      <c r="G26" s="76"/>
      <c r="H26" s="73"/>
      <c r="I26" s="78"/>
      <c r="J26" s="2" t="s">
        <v>134</v>
      </c>
      <c r="K26" s="4"/>
      <c r="L26" s="25"/>
      <c r="M26" s="4"/>
      <c r="N26" s="25"/>
      <c r="O26" s="4"/>
      <c r="P26" s="25"/>
      <c r="Q26" s="4"/>
      <c r="R26" s="25"/>
      <c r="S26" s="19">
        <f t="shared" si="0"/>
        <v>0</v>
      </c>
      <c r="T26" s="19">
        <f t="shared" si="1"/>
        <v>0</v>
      </c>
      <c r="U26" s="20" t="e">
        <f t="shared" si="2"/>
        <v>#DIV/0!</v>
      </c>
      <c r="V26" s="36"/>
    </row>
    <row r="27" spans="1:22" ht="34.5" customHeight="1" thickBot="1" x14ac:dyDescent="0.3">
      <c r="A27" s="71"/>
      <c r="B27" s="77"/>
      <c r="C27" s="77"/>
      <c r="D27" s="77"/>
      <c r="E27" s="77"/>
      <c r="F27" s="77"/>
      <c r="G27" s="77"/>
      <c r="H27" s="74"/>
      <c r="I27" s="79" t="e">
        <f t="shared" ref="I27" si="6">+H27/G27</f>
        <v>#DIV/0!</v>
      </c>
      <c r="J27" s="8"/>
      <c r="K27" s="9"/>
      <c r="L27" s="29"/>
      <c r="M27" s="9"/>
      <c r="N27" s="29"/>
      <c r="O27" s="9"/>
      <c r="P27" s="29"/>
      <c r="Q27" s="9"/>
      <c r="R27" s="29"/>
      <c r="S27" s="19">
        <f t="shared" si="0"/>
        <v>0</v>
      </c>
      <c r="T27" s="19">
        <f t="shared" si="1"/>
        <v>0</v>
      </c>
      <c r="U27" s="20" t="e">
        <f t="shared" si="2"/>
        <v>#DIV/0!</v>
      </c>
      <c r="V27" s="40"/>
    </row>
    <row r="28" spans="1:22" ht="27.75" customHeight="1" x14ac:dyDescent="0.25">
      <c r="A28" s="69">
        <v>5</v>
      </c>
      <c r="B28" s="75" t="s">
        <v>36</v>
      </c>
      <c r="C28" s="75" t="s">
        <v>37</v>
      </c>
      <c r="D28" s="75" t="s">
        <v>44</v>
      </c>
      <c r="E28" s="75">
        <v>0</v>
      </c>
      <c r="F28" s="109">
        <v>1</v>
      </c>
      <c r="G28" s="109">
        <v>0.5</v>
      </c>
      <c r="H28" s="80"/>
      <c r="I28" s="78"/>
      <c r="J28" s="6" t="s">
        <v>81</v>
      </c>
      <c r="K28" s="7">
        <v>20000000</v>
      </c>
      <c r="L28" s="28"/>
      <c r="M28" s="7"/>
      <c r="N28" s="28"/>
      <c r="O28" s="7"/>
      <c r="P28" s="28"/>
      <c r="Q28" s="7"/>
      <c r="R28" s="28"/>
      <c r="S28" s="19">
        <f t="shared" si="0"/>
        <v>20000000</v>
      </c>
      <c r="T28" s="19">
        <f t="shared" si="1"/>
        <v>0</v>
      </c>
      <c r="U28" s="20">
        <f>+T28/S28*100</f>
        <v>0</v>
      </c>
      <c r="V28" s="39"/>
    </row>
    <row r="29" spans="1:22" ht="32.25" customHeight="1" x14ac:dyDescent="0.25">
      <c r="A29" s="70"/>
      <c r="B29" s="76"/>
      <c r="C29" s="76"/>
      <c r="D29" s="76"/>
      <c r="E29" s="76"/>
      <c r="F29" s="76"/>
      <c r="G29" s="76"/>
      <c r="H29" s="73"/>
      <c r="I29" s="78"/>
      <c r="J29" s="2" t="s">
        <v>82</v>
      </c>
      <c r="K29" s="4"/>
      <c r="L29" s="26"/>
      <c r="M29" s="4"/>
      <c r="N29" s="26"/>
      <c r="O29" s="4"/>
      <c r="P29" s="26"/>
      <c r="Q29" s="4"/>
      <c r="R29" s="26"/>
      <c r="S29" s="19">
        <f t="shared" si="0"/>
        <v>0</v>
      </c>
      <c r="T29" s="19">
        <f t="shared" si="1"/>
        <v>0</v>
      </c>
      <c r="U29" s="20" t="e">
        <f t="shared" si="2"/>
        <v>#DIV/0!</v>
      </c>
      <c r="V29" s="37"/>
    </row>
    <row r="30" spans="1:22" ht="32.25" customHeight="1" x14ac:dyDescent="0.25">
      <c r="A30" s="70"/>
      <c r="B30" s="76"/>
      <c r="C30" s="76"/>
      <c r="D30" s="76"/>
      <c r="E30" s="76"/>
      <c r="F30" s="76"/>
      <c r="G30" s="76"/>
      <c r="H30" s="73"/>
      <c r="I30" s="78"/>
      <c r="J30" s="2" t="s">
        <v>106</v>
      </c>
      <c r="K30" s="4"/>
      <c r="L30" s="26"/>
      <c r="M30" s="4"/>
      <c r="N30" s="26"/>
      <c r="O30" s="4"/>
      <c r="P30" s="26"/>
      <c r="Q30" s="4"/>
      <c r="R30" s="26"/>
      <c r="S30" s="19">
        <f t="shared" si="0"/>
        <v>0</v>
      </c>
      <c r="T30" s="19">
        <f t="shared" si="1"/>
        <v>0</v>
      </c>
      <c r="U30" s="20" t="e">
        <f t="shared" si="2"/>
        <v>#DIV/0!</v>
      </c>
      <c r="V30" s="37"/>
    </row>
    <row r="31" spans="1:22" ht="23.25" customHeight="1" thickBot="1" x14ac:dyDescent="0.3">
      <c r="A31" s="71"/>
      <c r="B31" s="77"/>
      <c r="C31" s="77"/>
      <c r="D31" s="77"/>
      <c r="E31" s="77"/>
      <c r="F31" s="77"/>
      <c r="G31" s="77"/>
      <c r="H31" s="74"/>
      <c r="I31" s="79" t="e">
        <f t="shared" ref="I31" si="7">+H31/G31</f>
        <v>#DIV/0!</v>
      </c>
      <c r="J31" s="8"/>
      <c r="K31" s="9"/>
      <c r="L31" s="27"/>
      <c r="M31" s="9"/>
      <c r="N31" s="27"/>
      <c r="O31" s="9"/>
      <c r="P31" s="27"/>
      <c r="Q31" s="9"/>
      <c r="R31" s="27"/>
      <c r="S31" s="19">
        <f t="shared" si="0"/>
        <v>0</v>
      </c>
      <c r="T31" s="19">
        <f t="shared" si="1"/>
        <v>0</v>
      </c>
      <c r="U31" s="20" t="e">
        <f t="shared" si="2"/>
        <v>#DIV/0!</v>
      </c>
      <c r="V31" s="38"/>
    </row>
    <row r="32" spans="1:22" ht="23.25" customHeight="1" x14ac:dyDescent="0.25">
      <c r="A32" s="69">
        <v>6</v>
      </c>
      <c r="B32" s="75" t="s">
        <v>36</v>
      </c>
      <c r="C32" s="75" t="s">
        <v>38</v>
      </c>
      <c r="D32" s="75" t="s">
        <v>45</v>
      </c>
      <c r="E32" s="75">
        <v>230</v>
      </c>
      <c r="F32" s="75">
        <v>230</v>
      </c>
      <c r="G32" s="75">
        <v>230</v>
      </c>
      <c r="H32" s="80"/>
      <c r="I32" s="78"/>
      <c r="J32" s="6" t="s">
        <v>83</v>
      </c>
      <c r="K32" s="7">
        <v>20000000</v>
      </c>
      <c r="L32" s="30"/>
      <c r="M32" s="7"/>
      <c r="N32" s="30"/>
      <c r="O32" s="7"/>
      <c r="P32" s="30"/>
      <c r="Q32" s="7"/>
      <c r="R32" s="30"/>
      <c r="S32" s="19">
        <f t="shared" si="0"/>
        <v>20000000</v>
      </c>
      <c r="T32" s="19">
        <f t="shared" si="1"/>
        <v>0</v>
      </c>
      <c r="U32" s="20">
        <f>+T32/S32*100</f>
        <v>0</v>
      </c>
      <c r="V32" s="41"/>
    </row>
    <row r="33" spans="1:22" ht="35.25" customHeight="1" x14ac:dyDescent="0.25">
      <c r="A33" s="70"/>
      <c r="B33" s="76"/>
      <c r="C33" s="76"/>
      <c r="D33" s="76"/>
      <c r="E33" s="76"/>
      <c r="F33" s="76"/>
      <c r="G33" s="76"/>
      <c r="H33" s="73"/>
      <c r="I33" s="78"/>
      <c r="J33" s="2" t="s">
        <v>84</v>
      </c>
      <c r="K33" s="4"/>
      <c r="L33" s="25"/>
      <c r="M33" s="4"/>
      <c r="N33" s="25"/>
      <c r="O33" s="4"/>
      <c r="P33" s="25"/>
      <c r="Q33" s="4"/>
      <c r="R33" s="25"/>
      <c r="S33" s="19">
        <f t="shared" si="0"/>
        <v>0</v>
      </c>
      <c r="T33" s="19">
        <f t="shared" si="1"/>
        <v>0</v>
      </c>
      <c r="U33" s="20" t="e">
        <f t="shared" si="2"/>
        <v>#DIV/0!</v>
      </c>
      <c r="V33" s="36"/>
    </row>
    <row r="34" spans="1:22" ht="23.25" customHeight="1" x14ac:dyDescent="0.25">
      <c r="A34" s="70"/>
      <c r="B34" s="76"/>
      <c r="C34" s="76"/>
      <c r="D34" s="76"/>
      <c r="E34" s="76"/>
      <c r="F34" s="76"/>
      <c r="G34" s="76"/>
      <c r="H34" s="73"/>
      <c r="I34" s="78"/>
      <c r="J34" s="2"/>
      <c r="K34" s="4"/>
      <c r="L34" s="26"/>
      <c r="M34" s="4"/>
      <c r="N34" s="26"/>
      <c r="O34" s="4"/>
      <c r="P34" s="26"/>
      <c r="Q34" s="4"/>
      <c r="R34" s="26"/>
      <c r="S34" s="19">
        <f t="shared" si="0"/>
        <v>0</v>
      </c>
      <c r="T34" s="19">
        <f t="shared" si="1"/>
        <v>0</v>
      </c>
      <c r="U34" s="20" t="e">
        <f t="shared" si="2"/>
        <v>#DIV/0!</v>
      </c>
      <c r="V34" s="37"/>
    </row>
    <row r="35" spans="1:22" ht="23.25" customHeight="1" thickBot="1" x14ac:dyDescent="0.3">
      <c r="A35" s="71"/>
      <c r="B35" s="77"/>
      <c r="C35" s="77"/>
      <c r="D35" s="77"/>
      <c r="E35" s="77"/>
      <c r="F35" s="77"/>
      <c r="G35" s="77"/>
      <c r="H35" s="74"/>
      <c r="I35" s="79" t="e">
        <f t="shared" ref="I35" si="8">+H35/G35</f>
        <v>#DIV/0!</v>
      </c>
      <c r="J35" s="8"/>
      <c r="K35" s="9"/>
      <c r="L35" s="27"/>
      <c r="M35" s="9"/>
      <c r="N35" s="27"/>
      <c r="O35" s="9"/>
      <c r="P35" s="27"/>
      <c r="Q35" s="9"/>
      <c r="R35" s="27"/>
      <c r="S35" s="19">
        <f t="shared" si="0"/>
        <v>0</v>
      </c>
      <c r="T35" s="19">
        <f t="shared" si="1"/>
        <v>0</v>
      </c>
      <c r="U35" s="20" t="e">
        <f t="shared" si="2"/>
        <v>#DIV/0!</v>
      </c>
      <c r="V35" s="38"/>
    </row>
    <row r="36" spans="1:22" ht="33" customHeight="1" x14ac:dyDescent="0.25">
      <c r="A36" s="69">
        <v>7</v>
      </c>
      <c r="B36" s="75" t="s">
        <v>36</v>
      </c>
      <c r="C36" s="75" t="s">
        <v>39</v>
      </c>
      <c r="D36" s="75" t="s">
        <v>46</v>
      </c>
      <c r="E36" s="75">
        <v>0</v>
      </c>
      <c r="F36" s="75">
        <v>16</v>
      </c>
      <c r="G36" s="75">
        <v>6</v>
      </c>
      <c r="H36" s="72"/>
      <c r="I36" s="78"/>
      <c r="J36" s="6" t="s">
        <v>85</v>
      </c>
      <c r="K36" s="7"/>
      <c r="L36" s="28"/>
      <c r="M36" s="7"/>
      <c r="N36" s="28"/>
      <c r="O36" s="7"/>
      <c r="P36" s="28"/>
      <c r="Q36" s="7"/>
      <c r="R36" s="28"/>
      <c r="S36" s="19">
        <f t="shared" si="0"/>
        <v>0</v>
      </c>
      <c r="T36" s="19">
        <f t="shared" si="1"/>
        <v>0</v>
      </c>
      <c r="U36" s="20" t="e">
        <f>+T36/S36*100</f>
        <v>#DIV/0!</v>
      </c>
      <c r="V36" s="39"/>
    </row>
    <row r="37" spans="1:22" ht="23.25" customHeight="1" x14ac:dyDescent="0.25">
      <c r="A37" s="70"/>
      <c r="B37" s="76"/>
      <c r="C37" s="76"/>
      <c r="D37" s="76"/>
      <c r="E37" s="76"/>
      <c r="F37" s="76"/>
      <c r="G37" s="76"/>
      <c r="H37" s="73"/>
      <c r="I37" s="78"/>
      <c r="J37" s="2"/>
      <c r="K37" s="4"/>
      <c r="L37" s="26"/>
      <c r="M37" s="4"/>
      <c r="N37" s="26"/>
      <c r="O37" s="4"/>
      <c r="P37" s="26"/>
      <c r="Q37" s="4"/>
      <c r="R37" s="26"/>
      <c r="S37" s="19">
        <f t="shared" si="0"/>
        <v>0</v>
      </c>
      <c r="T37" s="19">
        <f t="shared" si="1"/>
        <v>0</v>
      </c>
      <c r="U37" s="20" t="e">
        <f t="shared" si="2"/>
        <v>#DIV/0!</v>
      </c>
      <c r="V37" s="37"/>
    </row>
    <row r="38" spans="1:22" ht="23.25" customHeight="1" x14ac:dyDescent="0.25">
      <c r="A38" s="70"/>
      <c r="B38" s="76"/>
      <c r="C38" s="76"/>
      <c r="D38" s="76"/>
      <c r="E38" s="76"/>
      <c r="F38" s="76"/>
      <c r="G38" s="76"/>
      <c r="H38" s="73"/>
      <c r="I38" s="78"/>
      <c r="J38" s="2"/>
      <c r="K38" s="4"/>
      <c r="L38" s="25"/>
      <c r="M38" s="4"/>
      <c r="N38" s="25"/>
      <c r="O38" s="4"/>
      <c r="P38" s="25"/>
      <c r="Q38" s="4"/>
      <c r="R38" s="25"/>
      <c r="S38" s="19">
        <f t="shared" si="0"/>
        <v>0</v>
      </c>
      <c r="T38" s="19">
        <f t="shared" si="1"/>
        <v>0</v>
      </c>
      <c r="U38" s="20" t="e">
        <f t="shared" si="2"/>
        <v>#DIV/0!</v>
      </c>
      <c r="V38" s="36"/>
    </row>
    <row r="39" spans="1:22" ht="23.25" customHeight="1" thickBot="1" x14ac:dyDescent="0.3">
      <c r="A39" s="71"/>
      <c r="B39" s="77"/>
      <c r="C39" s="77"/>
      <c r="D39" s="77"/>
      <c r="E39" s="77"/>
      <c r="F39" s="77"/>
      <c r="G39" s="77"/>
      <c r="H39" s="74"/>
      <c r="I39" s="79" t="e">
        <f t="shared" ref="I39" si="9">+H39/G39</f>
        <v>#DIV/0!</v>
      </c>
      <c r="J39" s="8"/>
      <c r="K39" s="9"/>
      <c r="L39" s="29"/>
      <c r="M39" s="9"/>
      <c r="N39" s="29"/>
      <c r="O39" s="9"/>
      <c r="P39" s="29"/>
      <c r="Q39" s="9"/>
      <c r="R39" s="29"/>
      <c r="S39" s="19">
        <f t="shared" si="0"/>
        <v>0</v>
      </c>
      <c r="T39" s="19">
        <f t="shared" si="1"/>
        <v>0</v>
      </c>
      <c r="U39" s="20" t="e">
        <f t="shared" si="2"/>
        <v>#DIV/0!</v>
      </c>
      <c r="V39" s="40"/>
    </row>
    <row r="40" spans="1:22" ht="90.75" customHeight="1" x14ac:dyDescent="0.25">
      <c r="A40" s="69">
        <v>8</v>
      </c>
      <c r="B40" s="75" t="s">
        <v>36</v>
      </c>
      <c r="C40" s="75" t="s">
        <v>40</v>
      </c>
      <c r="D40" s="75" t="s">
        <v>47</v>
      </c>
      <c r="E40" s="75">
        <v>3</v>
      </c>
      <c r="F40" s="75">
        <v>4</v>
      </c>
      <c r="G40" s="75">
        <v>4</v>
      </c>
      <c r="H40" s="80"/>
      <c r="I40" s="78"/>
      <c r="J40" s="47" t="s">
        <v>108</v>
      </c>
      <c r="K40" s="7">
        <v>33000000</v>
      </c>
      <c r="L40" s="28"/>
      <c r="M40" s="7"/>
      <c r="N40" s="28"/>
      <c r="O40" s="7"/>
      <c r="P40" s="28"/>
      <c r="Q40" s="7"/>
      <c r="R40" s="28"/>
      <c r="S40" s="19">
        <f t="shared" si="0"/>
        <v>33000000</v>
      </c>
      <c r="T40" s="19">
        <f t="shared" si="1"/>
        <v>0</v>
      </c>
      <c r="U40" s="20">
        <f>+T40/S40*100</f>
        <v>0</v>
      </c>
      <c r="V40" s="39"/>
    </row>
    <row r="41" spans="1:22" ht="33" customHeight="1" x14ac:dyDescent="0.25">
      <c r="A41" s="70"/>
      <c r="B41" s="76"/>
      <c r="C41" s="76"/>
      <c r="D41" s="76"/>
      <c r="E41" s="76"/>
      <c r="F41" s="76"/>
      <c r="G41" s="76"/>
      <c r="H41" s="73"/>
      <c r="I41" s="78"/>
      <c r="J41" s="2" t="s">
        <v>126</v>
      </c>
      <c r="K41" s="4">
        <v>10000000</v>
      </c>
      <c r="L41" s="26"/>
      <c r="M41" s="4"/>
      <c r="N41" s="26"/>
      <c r="O41" s="4"/>
      <c r="P41" s="26"/>
      <c r="Q41" s="4"/>
      <c r="R41" s="26"/>
      <c r="S41" s="19">
        <f t="shared" si="0"/>
        <v>10000000</v>
      </c>
      <c r="T41" s="19">
        <f t="shared" si="1"/>
        <v>0</v>
      </c>
      <c r="U41" s="20">
        <f t="shared" si="2"/>
        <v>0</v>
      </c>
      <c r="V41" s="37"/>
    </row>
    <row r="42" spans="1:22" ht="23.25" customHeight="1" x14ac:dyDescent="0.25">
      <c r="A42" s="70"/>
      <c r="B42" s="76"/>
      <c r="C42" s="76"/>
      <c r="D42" s="76"/>
      <c r="E42" s="76"/>
      <c r="F42" s="76"/>
      <c r="G42" s="76"/>
      <c r="H42" s="73"/>
      <c r="I42" s="78"/>
      <c r="J42" s="2"/>
      <c r="K42" s="4"/>
      <c r="L42" s="26"/>
      <c r="M42" s="4"/>
      <c r="N42" s="26"/>
      <c r="O42" s="4"/>
      <c r="P42" s="26"/>
      <c r="Q42" s="4"/>
      <c r="R42" s="26"/>
      <c r="S42" s="19">
        <f t="shared" si="0"/>
        <v>0</v>
      </c>
      <c r="T42" s="19">
        <f t="shared" si="1"/>
        <v>0</v>
      </c>
      <c r="U42" s="20" t="e">
        <f t="shared" si="2"/>
        <v>#DIV/0!</v>
      </c>
      <c r="V42" s="37"/>
    </row>
    <row r="43" spans="1:22" ht="23.25" customHeight="1" thickBot="1" x14ac:dyDescent="0.3">
      <c r="A43" s="71"/>
      <c r="B43" s="77"/>
      <c r="C43" s="77"/>
      <c r="D43" s="77"/>
      <c r="E43" s="77"/>
      <c r="F43" s="77"/>
      <c r="G43" s="77"/>
      <c r="H43" s="74"/>
      <c r="I43" s="79" t="e">
        <f t="shared" ref="I43" si="10">+H43/G43</f>
        <v>#DIV/0!</v>
      </c>
      <c r="J43" s="8"/>
      <c r="K43" s="9"/>
      <c r="L43" s="27"/>
      <c r="M43" s="9"/>
      <c r="N43" s="27"/>
      <c r="O43" s="9"/>
      <c r="P43" s="27"/>
      <c r="Q43" s="9"/>
      <c r="R43" s="27"/>
      <c r="S43" s="19">
        <f t="shared" si="0"/>
        <v>0</v>
      </c>
      <c r="T43" s="19">
        <f t="shared" si="1"/>
        <v>0</v>
      </c>
      <c r="U43" s="20" t="e">
        <f t="shared" si="2"/>
        <v>#DIV/0!</v>
      </c>
      <c r="V43" s="38"/>
    </row>
    <row r="44" spans="1:22" ht="79.5" customHeight="1" x14ac:dyDescent="0.25">
      <c r="A44" s="69">
        <v>9</v>
      </c>
      <c r="B44" s="75" t="s">
        <v>36</v>
      </c>
      <c r="C44" s="75" t="s">
        <v>41</v>
      </c>
      <c r="D44" s="75" t="s">
        <v>48</v>
      </c>
      <c r="E44" s="75">
        <v>4</v>
      </c>
      <c r="F44" s="75">
        <v>4</v>
      </c>
      <c r="G44" s="75">
        <v>4</v>
      </c>
      <c r="H44" s="72"/>
      <c r="I44" s="78"/>
      <c r="J44" s="43" t="s">
        <v>139</v>
      </c>
      <c r="K44" s="7">
        <v>60219442</v>
      </c>
      <c r="L44" s="30"/>
      <c r="M44" s="7"/>
      <c r="N44" s="30"/>
      <c r="O44" s="7"/>
      <c r="P44" s="30"/>
      <c r="Q44" s="7"/>
      <c r="R44" s="30"/>
      <c r="S44" s="19">
        <f t="shared" si="0"/>
        <v>60219442</v>
      </c>
      <c r="T44" s="19">
        <f t="shared" si="1"/>
        <v>0</v>
      </c>
      <c r="U44" s="20">
        <f>+T44/S44*100</f>
        <v>0</v>
      </c>
      <c r="V44" s="41"/>
    </row>
    <row r="45" spans="1:22" ht="57.75" customHeight="1" x14ac:dyDescent="0.25">
      <c r="A45" s="70"/>
      <c r="B45" s="76"/>
      <c r="C45" s="76"/>
      <c r="D45" s="76"/>
      <c r="E45" s="76"/>
      <c r="F45" s="76"/>
      <c r="G45" s="76"/>
      <c r="H45" s="73"/>
      <c r="I45" s="78"/>
      <c r="J45" s="2" t="s">
        <v>138</v>
      </c>
      <c r="K45" s="4">
        <v>20000000</v>
      </c>
      <c r="L45" s="25"/>
      <c r="M45" s="4"/>
      <c r="N45" s="25"/>
      <c r="O45" s="4"/>
      <c r="P45" s="25"/>
      <c r="Q45" s="4"/>
      <c r="R45" s="25"/>
      <c r="S45" s="19">
        <f t="shared" si="0"/>
        <v>20000000</v>
      </c>
      <c r="T45" s="19">
        <f t="shared" si="1"/>
        <v>0</v>
      </c>
      <c r="U45" s="20">
        <f t="shared" si="2"/>
        <v>0</v>
      </c>
      <c r="V45" s="36"/>
    </row>
    <row r="46" spans="1:22" ht="23.25" customHeight="1" x14ac:dyDescent="0.25">
      <c r="A46" s="70"/>
      <c r="B46" s="76"/>
      <c r="C46" s="76"/>
      <c r="D46" s="76"/>
      <c r="E46" s="76"/>
      <c r="F46" s="76"/>
      <c r="G46" s="76"/>
      <c r="H46" s="73"/>
      <c r="I46" s="78"/>
      <c r="J46" s="2"/>
      <c r="K46" s="4"/>
      <c r="L46" s="26"/>
      <c r="M46" s="4"/>
      <c r="N46" s="26"/>
      <c r="O46" s="4"/>
      <c r="P46" s="26"/>
      <c r="Q46" s="4"/>
      <c r="R46" s="26"/>
      <c r="S46" s="19">
        <f t="shared" si="0"/>
        <v>0</v>
      </c>
      <c r="T46" s="19">
        <f t="shared" si="1"/>
        <v>0</v>
      </c>
      <c r="U46" s="20" t="e">
        <f t="shared" si="2"/>
        <v>#DIV/0!</v>
      </c>
      <c r="V46" s="37"/>
    </row>
    <row r="47" spans="1:22" ht="23.25" customHeight="1" thickBot="1" x14ac:dyDescent="0.3">
      <c r="A47" s="71"/>
      <c r="B47" s="77"/>
      <c r="C47" s="77"/>
      <c r="D47" s="77"/>
      <c r="E47" s="77"/>
      <c r="F47" s="77"/>
      <c r="G47" s="77"/>
      <c r="H47" s="74"/>
      <c r="I47" s="79" t="e">
        <f t="shared" ref="I47" si="11">+H47/G47</f>
        <v>#DIV/0!</v>
      </c>
      <c r="J47" s="8"/>
      <c r="K47" s="9"/>
      <c r="L47" s="27"/>
      <c r="M47" s="9"/>
      <c r="N47" s="27"/>
      <c r="O47" s="9"/>
      <c r="P47" s="27"/>
      <c r="Q47" s="9"/>
      <c r="R47" s="27"/>
      <c r="S47" s="19">
        <f t="shared" si="0"/>
        <v>0</v>
      </c>
      <c r="T47" s="19">
        <f t="shared" si="1"/>
        <v>0</v>
      </c>
      <c r="U47" s="20" t="e">
        <f t="shared" si="2"/>
        <v>#DIV/0!</v>
      </c>
      <c r="V47" s="38"/>
    </row>
    <row r="48" spans="1:22" ht="33.75" customHeight="1" x14ac:dyDescent="0.25">
      <c r="A48" s="69">
        <v>10</v>
      </c>
      <c r="B48" s="75" t="s">
        <v>36</v>
      </c>
      <c r="C48" s="75" t="s">
        <v>42</v>
      </c>
      <c r="D48" s="75" t="s">
        <v>49</v>
      </c>
      <c r="E48" s="75">
        <v>1</v>
      </c>
      <c r="F48" s="75">
        <v>1</v>
      </c>
      <c r="G48" s="75">
        <v>1</v>
      </c>
      <c r="H48" s="72"/>
      <c r="I48" s="78"/>
      <c r="J48" s="6" t="s">
        <v>86</v>
      </c>
      <c r="K48" s="7">
        <v>20000000</v>
      </c>
      <c r="L48" s="28"/>
      <c r="M48" s="7"/>
      <c r="N48" s="28"/>
      <c r="O48" s="7"/>
      <c r="P48" s="28"/>
      <c r="Q48" s="7"/>
      <c r="R48" s="28"/>
      <c r="S48" s="19">
        <f t="shared" si="0"/>
        <v>20000000</v>
      </c>
      <c r="T48" s="19">
        <f t="shared" si="1"/>
        <v>0</v>
      </c>
      <c r="U48" s="20">
        <f>+T48/S48*100</f>
        <v>0</v>
      </c>
      <c r="V48" s="39"/>
    </row>
    <row r="49" spans="1:22" ht="23.25" customHeight="1" x14ac:dyDescent="0.25">
      <c r="A49" s="70"/>
      <c r="B49" s="76"/>
      <c r="C49" s="76"/>
      <c r="D49" s="76"/>
      <c r="E49" s="76"/>
      <c r="F49" s="76"/>
      <c r="G49" s="76"/>
      <c r="H49" s="73"/>
      <c r="I49" s="78"/>
      <c r="J49" s="2"/>
      <c r="K49" s="4"/>
      <c r="L49" s="26"/>
      <c r="M49" s="4"/>
      <c r="N49" s="26"/>
      <c r="O49" s="4"/>
      <c r="P49" s="26"/>
      <c r="Q49" s="4"/>
      <c r="R49" s="26"/>
      <c r="S49" s="19">
        <f t="shared" si="0"/>
        <v>0</v>
      </c>
      <c r="T49" s="19">
        <f t="shared" si="1"/>
        <v>0</v>
      </c>
      <c r="U49" s="20" t="e">
        <f t="shared" si="2"/>
        <v>#DIV/0!</v>
      </c>
      <c r="V49" s="37"/>
    </row>
    <row r="50" spans="1:22" ht="23.25" customHeight="1" x14ac:dyDescent="0.25">
      <c r="A50" s="70"/>
      <c r="B50" s="76"/>
      <c r="C50" s="76"/>
      <c r="D50" s="76"/>
      <c r="E50" s="76"/>
      <c r="F50" s="76"/>
      <c r="G50" s="76"/>
      <c r="H50" s="73"/>
      <c r="I50" s="78"/>
      <c r="J50" s="2"/>
      <c r="K50" s="4"/>
      <c r="L50" s="25"/>
      <c r="M50" s="4"/>
      <c r="N50" s="25"/>
      <c r="O50" s="4"/>
      <c r="P50" s="25"/>
      <c r="Q50" s="4"/>
      <c r="R50" s="25"/>
      <c r="S50" s="19">
        <f t="shared" si="0"/>
        <v>0</v>
      </c>
      <c r="T50" s="19">
        <f t="shared" si="1"/>
        <v>0</v>
      </c>
      <c r="U50" s="20" t="e">
        <f t="shared" si="2"/>
        <v>#DIV/0!</v>
      </c>
      <c r="V50" s="36"/>
    </row>
    <row r="51" spans="1:22" ht="23.25" customHeight="1" thickBot="1" x14ac:dyDescent="0.3">
      <c r="A51" s="71"/>
      <c r="B51" s="77"/>
      <c r="C51" s="77"/>
      <c r="D51" s="77"/>
      <c r="E51" s="77"/>
      <c r="F51" s="77"/>
      <c r="G51" s="77"/>
      <c r="H51" s="74"/>
      <c r="I51" s="79" t="e">
        <f t="shared" ref="I51" si="12">+H51/G51</f>
        <v>#DIV/0!</v>
      </c>
      <c r="J51" s="8"/>
      <c r="K51" s="9"/>
      <c r="L51" s="29"/>
      <c r="M51" s="9"/>
      <c r="N51" s="29"/>
      <c r="O51" s="9"/>
      <c r="P51" s="29"/>
      <c r="Q51" s="9"/>
      <c r="R51" s="29"/>
      <c r="S51" s="19">
        <f t="shared" si="0"/>
        <v>0</v>
      </c>
      <c r="T51" s="19">
        <f t="shared" si="1"/>
        <v>0</v>
      </c>
      <c r="U51" s="20" t="e">
        <f t="shared" si="2"/>
        <v>#DIV/0!</v>
      </c>
      <c r="V51" s="40"/>
    </row>
    <row r="52" spans="1:22" ht="24.75" customHeight="1" x14ac:dyDescent="0.25">
      <c r="A52" s="69">
        <v>11</v>
      </c>
      <c r="B52" s="75" t="s">
        <v>36</v>
      </c>
      <c r="C52" s="75" t="s">
        <v>43</v>
      </c>
      <c r="D52" s="75" t="s">
        <v>50</v>
      </c>
      <c r="E52" s="75">
        <v>49</v>
      </c>
      <c r="F52" s="75">
        <v>110</v>
      </c>
      <c r="G52" s="75">
        <v>28</v>
      </c>
      <c r="H52" s="72"/>
      <c r="I52" s="78"/>
      <c r="J52" s="6" t="s">
        <v>87</v>
      </c>
      <c r="K52" s="7">
        <v>13708000</v>
      </c>
      <c r="L52" s="28"/>
      <c r="M52" s="7"/>
      <c r="N52" s="28"/>
      <c r="O52" s="7"/>
      <c r="P52" s="28"/>
      <c r="Q52" s="7"/>
      <c r="R52" s="28"/>
      <c r="S52" s="19">
        <f t="shared" si="0"/>
        <v>13708000</v>
      </c>
      <c r="T52" s="19">
        <f t="shared" si="1"/>
        <v>0</v>
      </c>
      <c r="U52" s="20">
        <f>+T52/S52*100</f>
        <v>0</v>
      </c>
      <c r="V52" s="39"/>
    </row>
    <row r="53" spans="1:22" ht="23.25" customHeight="1" x14ac:dyDescent="0.25">
      <c r="A53" s="70"/>
      <c r="B53" s="76"/>
      <c r="C53" s="76"/>
      <c r="D53" s="76"/>
      <c r="E53" s="76"/>
      <c r="F53" s="76"/>
      <c r="G53" s="76"/>
      <c r="H53" s="73"/>
      <c r="I53" s="78"/>
      <c r="J53" s="2" t="s">
        <v>88</v>
      </c>
      <c r="K53" s="4">
        <v>10000000</v>
      </c>
      <c r="L53" s="26"/>
      <c r="M53" s="4"/>
      <c r="N53" s="26"/>
      <c r="O53" s="4"/>
      <c r="P53" s="26"/>
      <c r="Q53" s="4"/>
      <c r="R53" s="26"/>
      <c r="S53" s="19">
        <f t="shared" si="0"/>
        <v>10000000</v>
      </c>
      <c r="T53" s="19">
        <f t="shared" si="1"/>
        <v>0</v>
      </c>
      <c r="U53" s="20">
        <f t="shared" si="2"/>
        <v>0</v>
      </c>
      <c r="V53" s="37"/>
    </row>
    <row r="54" spans="1:22" ht="23.25" customHeight="1" x14ac:dyDescent="0.25">
      <c r="A54" s="70"/>
      <c r="B54" s="76"/>
      <c r="C54" s="76"/>
      <c r="D54" s="76"/>
      <c r="E54" s="76"/>
      <c r="F54" s="76"/>
      <c r="G54" s="76"/>
      <c r="H54" s="73"/>
      <c r="I54" s="78"/>
      <c r="J54" s="2"/>
      <c r="K54" s="4"/>
      <c r="L54" s="25"/>
      <c r="M54" s="4"/>
      <c r="N54" s="25"/>
      <c r="O54" s="4"/>
      <c r="P54" s="25"/>
      <c r="Q54" s="4"/>
      <c r="R54" s="25"/>
      <c r="S54" s="19">
        <f t="shared" si="0"/>
        <v>0</v>
      </c>
      <c r="T54" s="19">
        <f t="shared" si="1"/>
        <v>0</v>
      </c>
      <c r="U54" s="20" t="e">
        <f t="shared" si="2"/>
        <v>#DIV/0!</v>
      </c>
      <c r="V54" s="36"/>
    </row>
    <row r="55" spans="1:22" ht="23.25" customHeight="1" thickBot="1" x14ac:dyDescent="0.3">
      <c r="A55" s="71"/>
      <c r="B55" s="77"/>
      <c r="C55" s="77"/>
      <c r="D55" s="77"/>
      <c r="E55" s="77"/>
      <c r="F55" s="77"/>
      <c r="G55" s="77"/>
      <c r="H55" s="74"/>
      <c r="I55" s="79" t="e">
        <f t="shared" ref="I55" si="13">+H55/G55</f>
        <v>#DIV/0!</v>
      </c>
      <c r="J55" s="8"/>
      <c r="K55" s="9"/>
      <c r="L55" s="29"/>
      <c r="M55" s="9"/>
      <c r="N55" s="29"/>
      <c r="O55" s="9"/>
      <c r="P55" s="29"/>
      <c r="Q55" s="9"/>
      <c r="R55" s="29"/>
      <c r="S55" s="19">
        <f t="shared" si="0"/>
        <v>0</v>
      </c>
      <c r="T55" s="19">
        <f t="shared" si="1"/>
        <v>0</v>
      </c>
      <c r="U55" s="20" t="e">
        <f t="shared" si="2"/>
        <v>#DIV/0!</v>
      </c>
      <c r="V55" s="40"/>
    </row>
    <row r="56" spans="1:22" ht="45" customHeight="1" x14ac:dyDescent="0.25">
      <c r="A56" s="69">
        <v>12</v>
      </c>
      <c r="B56" s="75" t="s">
        <v>53</v>
      </c>
      <c r="C56" s="75" t="s">
        <v>54</v>
      </c>
      <c r="D56" s="75" t="s">
        <v>55</v>
      </c>
      <c r="E56" s="76">
        <v>115</v>
      </c>
      <c r="F56" s="76">
        <v>250</v>
      </c>
      <c r="G56" s="76">
        <v>250</v>
      </c>
      <c r="H56" s="73"/>
      <c r="I56" s="78"/>
      <c r="J56" s="17" t="s">
        <v>122</v>
      </c>
      <c r="K56" s="18">
        <v>94200000</v>
      </c>
      <c r="L56" s="24"/>
      <c r="M56" s="18"/>
      <c r="N56" s="24"/>
      <c r="O56" s="18"/>
      <c r="P56" s="24"/>
      <c r="Q56" s="18"/>
      <c r="R56" s="24"/>
      <c r="S56" s="19">
        <f t="shared" si="0"/>
        <v>94200000</v>
      </c>
      <c r="T56" s="19">
        <f t="shared" si="1"/>
        <v>0</v>
      </c>
      <c r="U56" s="20">
        <f>+T56/S56*100</f>
        <v>0</v>
      </c>
      <c r="V56" s="35"/>
    </row>
    <row r="57" spans="1:22" ht="54" customHeight="1" x14ac:dyDescent="0.25">
      <c r="A57" s="70"/>
      <c r="B57" s="76"/>
      <c r="C57" s="76"/>
      <c r="D57" s="76"/>
      <c r="E57" s="76"/>
      <c r="F57" s="76"/>
      <c r="G57" s="76"/>
      <c r="H57" s="73"/>
      <c r="I57" s="78"/>
      <c r="J57" s="43" t="s">
        <v>124</v>
      </c>
      <c r="K57" s="4">
        <v>19169870</v>
      </c>
      <c r="L57" s="25"/>
      <c r="M57" s="4"/>
      <c r="N57" s="25"/>
      <c r="O57" s="4"/>
      <c r="P57" s="25"/>
      <c r="Q57" s="4"/>
      <c r="R57" s="25"/>
      <c r="S57" s="19">
        <f t="shared" si="0"/>
        <v>19169870</v>
      </c>
      <c r="T57" s="19">
        <f t="shared" si="1"/>
        <v>0</v>
      </c>
      <c r="U57" s="20">
        <f t="shared" ref="U57:U59" si="14">+T57/S57*100</f>
        <v>0</v>
      </c>
      <c r="V57" s="36"/>
    </row>
    <row r="58" spans="1:22" ht="23.25" customHeight="1" x14ac:dyDescent="0.25">
      <c r="A58" s="70"/>
      <c r="B58" s="76"/>
      <c r="C58" s="76"/>
      <c r="D58" s="76"/>
      <c r="E58" s="76"/>
      <c r="F58" s="76"/>
      <c r="G58" s="76"/>
      <c r="H58" s="73"/>
      <c r="I58" s="78"/>
      <c r="J58" s="2" t="s">
        <v>69</v>
      </c>
      <c r="K58" s="4">
        <v>38500000</v>
      </c>
      <c r="L58" s="26"/>
      <c r="M58" s="4"/>
      <c r="N58" s="26"/>
      <c r="O58" s="4"/>
      <c r="P58" s="26"/>
      <c r="Q58" s="4"/>
      <c r="R58" s="26"/>
      <c r="S58" s="19">
        <f t="shared" si="0"/>
        <v>38500000</v>
      </c>
      <c r="T58" s="19">
        <f t="shared" si="1"/>
        <v>0</v>
      </c>
      <c r="U58" s="20">
        <f t="shared" si="14"/>
        <v>0</v>
      </c>
      <c r="V58" s="37"/>
    </row>
    <row r="59" spans="1:22" ht="45.75" customHeight="1" thickBot="1" x14ac:dyDescent="0.3">
      <c r="A59" s="71"/>
      <c r="B59" s="77"/>
      <c r="C59" s="77"/>
      <c r="D59" s="77"/>
      <c r="E59" s="77"/>
      <c r="F59" s="77"/>
      <c r="G59" s="77"/>
      <c r="H59" s="74"/>
      <c r="I59" s="79" t="e">
        <f t="shared" ref="I59" si="15">+H59/G59</f>
        <v>#DIV/0!</v>
      </c>
      <c r="J59" s="45" t="s">
        <v>123</v>
      </c>
      <c r="K59" s="9">
        <v>20000000</v>
      </c>
      <c r="L59" s="27"/>
      <c r="M59" s="9"/>
      <c r="N59" s="27"/>
      <c r="O59" s="9"/>
      <c r="P59" s="27"/>
      <c r="Q59" s="9"/>
      <c r="R59" s="27"/>
      <c r="S59" s="19">
        <f t="shared" si="0"/>
        <v>20000000</v>
      </c>
      <c r="T59" s="19">
        <f t="shared" si="1"/>
        <v>0</v>
      </c>
      <c r="U59" s="20">
        <f t="shared" si="14"/>
        <v>0</v>
      </c>
      <c r="V59" s="38"/>
    </row>
    <row r="60" spans="1:22" ht="34.5" customHeight="1" x14ac:dyDescent="0.25">
      <c r="A60" s="69">
        <v>13</v>
      </c>
      <c r="B60" s="75" t="s">
        <v>53</v>
      </c>
      <c r="C60" s="75" t="s">
        <v>56</v>
      </c>
      <c r="D60" s="75" t="s">
        <v>57</v>
      </c>
      <c r="E60" s="75">
        <v>0</v>
      </c>
      <c r="F60" s="75">
        <v>2100</v>
      </c>
      <c r="G60" s="75">
        <v>900</v>
      </c>
      <c r="H60" s="72"/>
      <c r="I60" s="78"/>
      <c r="J60" s="6" t="s">
        <v>70</v>
      </c>
      <c r="K60" s="7">
        <v>7150000</v>
      </c>
      <c r="L60" s="28"/>
      <c r="M60" s="7"/>
      <c r="N60" s="28"/>
      <c r="O60" s="7"/>
      <c r="P60" s="28"/>
      <c r="Q60" s="7"/>
      <c r="R60" s="28"/>
      <c r="S60" s="19">
        <f t="shared" si="0"/>
        <v>7150000</v>
      </c>
      <c r="T60" s="19">
        <f t="shared" si="1"/>
        <v>0</v>
      </c>
      <c r="U60" s="20">
        <f>+T60/S60*100</f>
        <v>0</v>
      </c>
      <c r="V60" s="39"/>
    </row>
    <row r="61" spans="1:22" ht="35.25" customHeight="1" x14ac:dyDescent="0.25">
      <c r="A61" s="70"/>
      <c r="B61" s="76"/>
      <c r="C61" s="76"/>
      <c r="D61" s="76"/>
      <c r="E61" s="76"/>
      <c r="F61" s="76"/>
      <c r="G61" s="76"/>
      <c r="H61" s="73"/>
      <c r="I61" s="78"/>
      <c r="J61" s="2" t="s">
        <v>71</v>
      </c>
      <c r="K61" s="4"/>
      <c r="L61" s="26"/>
      <c r="M61" s="4"/>
      <c r="N61" s="26"/>
      <c r="O61" s="4"/>
      <c r="P61" s="26"/>
      <c r="Q61" s="4"/>
      <c r="R61" s="26"/>
      <c r="S61" s="19">
        <f t="shared" si="0"/>
        <v>0</v>
      </c>
      <c r="T61" s="19">
        <f t="shared" si="1"/>
        <v>0</v>
      </c>
      <c r="U61" s="20" t="e">
        <f t="shared" ref="U61:U63" si="16">+T61/S61*100</f>
        <v>#DIV/0!</v>
      </c>
      <c r="V61" s="37"/>
    </row>
    <row r="62" spans="1:22" ht="23.25" customHeight="1" x14ac:dyDescent="0.25">
      <c r="A62" s="70"/>
      <c r="B62" s="76"/>
      <c r="C62" s="76"/>
      <c r="D62" s="76"/>
      <c r="E62" s="76"/>
      <c r="F62" s="76"/>
      <c r="G62" s="76"/>
      <c r="H62" s="73"/>
      <c r="I62" s="78"/>
      <c r="J62" s="2"/>
      <c r="K62" s="4"/>
      <c r="L62" s="25"/>
      <c r="M62" s="4"/>
      <c r="N62" s="25"/>
      <c r="O62" s="4"/>
      <c r="P62" s="25"/>
      <c r="Q62" s="4"/>
      <c r="R62" s="25"/>
      <c r="S62" s="19">
        <f t="shared" si="0"/>
        <v>0</v>
      </c>
      <c r="T62" s="19">
        <f t="shared" si="1"/>
        <v>0</v>
      </c>
      <c r="U62" s="20" t="e">
        <f t="shared" si="16"/>
        <v>#DIV/0!</v>
      </c>
      <c r="V62" s="36"/>
    </row>
    <row r="63" spans="1:22" ht="23.25" customHeight="1" thickBot="1" x14ac:dyDescent="0.3">
      <c r="A63" s="71"/>
      <c r="B63" s="77"/>
      <c r="C63" s="77"/>
      <c r="D63" s="77"/>
      <c r="E63" s="77"/>
      <c r="F63" s="77"/>
      <c r="G63" s="77"/>
      <c r="H63" s="74"/>
      <c r="I63" s="79" t="e">
        <f t="shared" ref="I63" si="17">+H63/G63</f>
        <v>#DIV/0!</v>
      </c>
      <c r="J63" s="8"/>
      <c r="K63" s="9"/>
      <c r="L63" s="29"/>
      <c r="M63" s="9"/>
      <c r="N63" s="29"/>
      <c r="O63" s="9"/>
      <c r="P63" s="29"/>
      <c r="Q63" s="9"/>
      <c r="R63" s="29"/>
      <c r="S63" s="19">
        <f t="shared" si="0"/>
        <v>0</v>
      </c>
      <c r="T63" s="19">
        <f t="shared" si="1"/>
        <v>0</v>
      </c>
      <c r="U63" s="20" t="e">
        <f t="shared" si="16"/>
        <v>#DIV/0!</v>
      </c>
      <c r="V63" s="40"/>
    </row>
    <row r="64" spans="1:22" ht="57" customHeight="1" x14ac:dyDescent="0.25">
      <c r="A64" s="69">
        <v>14</v>
      </c>
      <c r="B64" s="75" t="s">
        <v>53</v>
      </c>
      <c r="C64" s="75" t="s">
        <v>58</v>
      </c>
      <c r="D64" s="75" t="s">
        <v>59</v>
      </c>
      <c r="E64" s="75">
        <v>107</v>
      </c>
      <c r="F64" s="75">
        <v>250</v>
      </c>
      <c r="G64" s="75">
        <v>200</v>
      </c>
      <c r="H64" s="72"/>
      <c r="I64" s="78"/>
      <c r="J64" s="43" t="s">
        <v>72</v>
      </c>
      <c r="K64" s="7">
        <v>85000000</v>
      </c>
      <c r="L64" s="28"/>
      <c r="M64" s="7"/>
      <c r="N64" s="28"/>
      <c r="O64" s="7"/>
      <c r="P64" s="28"/>
      <c r="Q64" s="7"/>
      <c r="R64" s="28"/>
      <c r="S64" s="19">
        <f t="shared" si="0"/>
        <v>85000000</v>
      </c>
      <c r="T64" s="19">
        <f t="shared" si="1"/>
        <v>0</v>
      </c>
      <c r="U64" s="20">
        <f>+T64/S64*100</f>
        <v>0</v>
      </c>
      <c r="V64" s="39"/>
    </row>
    <row r="65" spans="1:22" ht="30.75" customHeight="1" x14ac:dyDescent="0.25">
      <c r="A65" s="70"/>
      <c r="B65" s="76"/>
      <c r="C65" s="76"/>
      <c r="D65" s="76"/>
      <c r="E65" s="76"/>
      <c r="F65" s="76"/>
      <c r="G65" s="76"/>
      <c r="H65" s="73"/>
      <c r="I65" s="78"/>
      <c r="J65" s="2" t="s">
        <v>107</v>
      </c>
      <c r="K65" s="4">
        <v>26000000</v>
      </c>
      <c r="L65" s="26"/>
      <c r="M65" s="4"/>
      <c r="N65" s="26"/>
      <c r="O65" s="4"/>
      <c r="P65" s="26"/>
      <c r="Q65" s="4"/>
      <c r="R65" s="26"/>
      <c r="S65" s="19">
        <f t="shared" si="0"/>
        <v>26000000</v>
      </c>
      <c r="T65" s="19">
        <f t="shared" si="1"/>
        <v>0</v>
      </c>
      <c r="U65" s="20">
        <f t="shared" ref="U65:U67" si="18">+T65/S65*100</f>
        <v>0</v>
      </c>
      <c r="V65" s="37"/>
    </row>
    <row r="66" spans="1:22" ht="23.25" customHeight="1" x14ac:dyDescent="0.25">
      <c r="A66" s="70"/>
      <c r="B66" s="76"/>
      <c r="C66" s="76"/>
      <c r="D66" s="76"/>
      <c r="E66" s="76"/>
      <c r="F66" s="76"/>
      <c r="G66" s="76"/>
      <c r="H66" s="73"/>
      <c r="I66" s="78"/>
      <c r="J66" s="2"/>
      <c r="K66" s="4"/>
      <c r="L66" s="26"/>
      <c r="M66" s="4"/>
      <c r="N66" s="26"/>
      <c r="O66" s="4"/>
      <c r="P66" s="26"/>
      <c r="Q66" s="4"/>
      <c r="R66" s="26"/>
      <c r="S66" s="19">
        <f t="shared" si="0"/>
        <v>0</v>
      </c>
      <c r="T66" s="19">
        <f t="shared" si="1"/>
        <v>0</v>
      </c>
      <c r="U66" s="20" t="e">
        <f t="shared" si="18"/>
        <v>#DIV/0!</v>
      </c>
      <c r="V66" s="37"/>
    </row>
    <row r="67" spans="1:22" ht="23.25" customHeight="1" thickBot="1" x14ac:dyDescent="0.3">
      <c r="A67" s="71"/>
      <c r="B67" s="77"/>
      <c r="C67" s="77"/>
      <c r="D67" s="77"/>
      <c r="E67" s="77"/>
      <c r="F67" s="77"/>
      <c r="G67" s="77"/>
      <c r="H67" s="74"/>
      <c r="I67" s="79" t="e">
        <f t="shared" ref="I67" si="19">+H67/G67</f>
        <v>#DIV/0!</v>
      </c>
      <c r="J67" s="8"/>
      <c r="K67" s="9"/>
      <c r="L67" s="27"/>
      <c r="M67" s="9"/>
      <c r="N67" s="27"/>
      <c r="O67" s="9"/>
      <c r="P67" s="27"/>
      <c r="Q67" s="9"/>
      <c r="R67" s="27"/>
      <c r="S67" s="19">
        <f t="shared" si="0"/>
        <v>0</v>
      </c>
      <c r="T67" s="19">
        <f t="shared" si="1"/>
        <v>0</v>
      </c>
      <c r="U67" s="20" t="e">
        <f t="shared" si="18"/>
        <v>#DIV/0!</v>
      </c>
      <c r="V67" s="38"/>
    </row>
    <row r="68" spans="1:22" ht="94.5" customHeight="1" x14ac:dyDescent="0.25">
      <c r="A68" s="69">
        <v>15</v>
      </c>
      <c r="B68" s="72" t="s">
        <v>63</v>
      </c>
      <c r="C68" s="75" t="s">
        <v>61</v>
      </c>
      <c r="D68" s="75" t="s">
        <v>62</v>
      </c>
      <c r="E68" s="75">
        <v>2408</v>
      </c>
      <c r="F68" s="75">
        <v>2408</v>
      </c>
      <c r="G68" s="75">
        <v>2408</v>
      </c>
      <c r="H68" s="72"/>
      <c r="I68" s="78"/>
      <c r="J68" s="2" t="s">
        <v>118</v>
      </c>
      <c r="K68" s="7">
        <v>70000000</v>
      </c>
      <c r="L68" s="30"/>
      <c r="M68" s="7">
        <v>1189714743</v>
      </c>
      <c r="N68" s="30"/>
      <c r="O68" s="7"/>
      <c r="P68" s="30"/>
      <c r="Q68" s="7">
        <v>3819</v>
      </c>
      <c r="R68" s="30"/>
      <c r="S68" s="19">
        <f t="shared" si="0"/>
        <v>1259718562</v>
      </c>
      <c r="T68" s="19">
        <f t="shared" si="1"/>
        <v>0</v>
      </c>
      <c r="U68" s="20">
        <f>+T68/S68*100</f>
        <v>0</v>
      </c>
      <c r="V68" s="41"/>
    </row>
    <row r="69" spans="1:22" ht="23.25" customHeight="1" x14ac:dyDescent="0.25">
      <c r="A69" s="70"/>
      <c r="B69" s="73"/>
      <c r="C69" s="76"/>
      <c r="D69" s="76"/>
      <c r="E69" s="76"/>
      <c r="F69" s="76"/>
      <c r="G69" s="76"/>
      <c r="H69" s="73"/>
      <c r="I69" s="78"/>
      <c r="J69" s="2"/>
      <c r="K69" s="4"/>
      <c r="L69" s="25"/>
      <c r="M69" s="4"/>
      <c r="N69" s="25"/>
      <c r="O69" s="4"/>
      <c r="P69" s="25"/>
      <c r="Q69" s="4"/>
      <c r="R69" s="25"/>
      <c r="S69" s="19">
        <f t="shared" si="0"/>
        <v>0</v>
      </c>
      <c r="T69" s="19">
        <f t="shared" si="1"/>
        <v>0</v>
      </c>
      <c r="U69" s="20" t="e">
        <f t="shared" ref="U69:U70" si="20">+T69/S69*100</f>
        <v>#DIV/0!</v>
      </c>
      <c r="V69" s="36"/>
    </row>
    <row r="70" spans="1:22" ht="23.25" customHeight="1" thickBot="1" x14ac:dyDescent="0.3">
      <c r="A70" s="70"/>
      <c r="B70" s="73"/>
      <c r="C70" s="76"/>
      <c r="D70" s="76"/>
      <c r="E70" s="76"/>
      <c r="F70" s="76"/>
      <c r="G70" s="76"/>
      <c r="H70" s="73"/>
      <c r="I70" s="78"/>
      <c r="J70" s="8"/>
      <c r="K70" s="4"/>
      <c r="L70" s="26"/>
      <c r="M70" s="4"/>
      <c r="N70" s="26"/>
      <c r="O70" s="4"/>
      <c r="P70" s="26"/>
      <c r="Q70" s="4"/>
      <c r="R70" s="26"/>
      <c r="S70" s="19">
        <f t="shared" si="0"/>
        <v>0</v>
      </c>
      <c r="T70" s="19">
        <f t="shared" si="1"/>
        <v>0</v>
      </c>
      <c r="U70" s="20" t="e">
        <f t="shared" si="20"/>
        <v>#DIV/0!</v>
      </c>
      <c r="V70" s="37"/>
    </row>
    <row r="71" spans="1:22" ht="114" customHeight="1" x14ac:dyDescent="0.25">
      <c r="A71" s="69">
        <v>16</v>
      </c>
      <c r="B71" s="72" t="s">
        <v>63</v>
      </c>
      <c r="C71" s="75" t="s">
        <v>64</v>
      </c>
      <c r="D71" s="75" t="s">
        <v>65</v>
      </c>
      <c r="E71" s="75">
        <v>3116</v>
      </c>
      <c r="F71" s="75">
        <v>3116</v>
      </c>
      <c r="G71" s="75">
        <v>3116</v>
      </c>
      <c r="H71" s="72"/>
      <c r="I71" s="78">
        <f t="shared" ref="I71" si="21">+H71/G71</f>
        <v>0</v>
      </c>
      <c r="J71" s="48" t="s">
        <v>66</v>
      </c>
      <c r="K71" s="7">
        <v>1346082145</v>
      </c>
      <c r="L71" s="28"/>
      <c r="M71" s="7">
        <v>31794932</v>
      </c>
      <c r="N71" s="28"/>
      <c r="O71" s="7"/>
      <c r="P71" s="28"/>
      <c r="Q71" s="7"/>
      <c r="R71" s="28"/>
      <c r="S71" s="19">
        <f t="shared" si="0"/>
        <v>1377877077</v>
      </c>
      <c r="T71" s="19">
        <f t="shared" si="1"/>
        <v>0</v>
      </c>
      <c r="U71" s="20">
        <f>+T71/S71*100</f>
        <v>0</v>
      </c>
      <c r="V71" s="39"/>
    </row>
    <row r="72" spans="1:22" ht="35.25" customHeight="1" x14ac:dyDescent="0.25">
      <c r="A72" s="70"/>
      <c r="B72" s="73"/>
      <c r="C72" s="76"/>
      <c r="D72" s="76"/>
      <c r="E72" s="76"/>
      <c r="F72" s="76"/>
      <c r="G72" s="76"/>
      <c r="H72" s="73"/>
      <c r="I72" s="78"/>
      <c r="J72" s="43" t="s">
        <v>67</v>
      </c>
      <c r="K72" s="4">
        <v>28840000</v>
      </c>
      <c r="L72" s="26"/>
      <c r="M72" s="4"/>
      <c r="N72" s="26"/>
      <c r="O72" s="4"/>
      <c r="P72" s="26"/>
      <c r="Q72" s="4"/>
      <c r="R72" s="26"/>
      <c r="S72" s="19">
        <f t="shared" ref="S72:S102" si="22">+K72+M72+O72+Q72</f>
        <v>28840000</v>
      </c>
      <c r="T72" s="19">
        <f t="shared" ref="T72:T102" si="23">+L72+N72+P72+R72</f>
        <v>0</v>
      </c>
      <c r="U72" s="20">
        <f t="shared" ref="U72:U74" si="24">+T72/S72*100</f>
        <v>0</v>
      </c>
      <c r="V72" s="37"/>
    </row>
    <row r="73" spans="1:22" ht="44.25" customHeight="1" x14ac:dyDescent="0.25">
      <c r="A73" s="70"/>
      <c r="B73" s="73"/>
      <c r="C73" s="76"/>
      <c r="D73" s="76"/>
      <c r="E73" s="76"/>
      <c r="F73" s="76"/>
      <c r="G73" s="76"/>
      <c r="H73" s="73"/>
      <c r="I73" s="78"/>
      <c r="J73" s="43" t="s">
        <v>68</v>
      </c>
      <c r="K73" s="4">
        <v>18540000</v>
      </c>
      <c r="L73" s="26"/>
      <c r="M73" s="4"/>
      <c r="N73" s="26"/>
      <c r="O73" s="4"/>
      <c r="P73" s="26"/>
      <c r="Q73" s="4"/>
      <c r="R73" s="26"/>
      <c r="S73" s="19">
        <f t="shared" si="22"/>
        <v>18540000</v>
      </c>
      <c r="T73" s="19"/>
      <c r="U73" s="20"/>
      <c r="V73" s="37"/>
    </row>
    <row r="74" spans="1:22" ht="62.25" customHeight="1" thickBot="1" x14ac:dyDescent="0.3">
      <c r="A74" s="71"/>
      <c r="B74" s="74"/>
      <c r="C74" s="77"/>
      <c r="D74" s="77"/>
      <c r="E74" s="77"/>
      <c r="F74" s="77"/>
      <c r="G74" s="77"/>
      <c r="H74" s="74"/>
      <c r="I74" s="79"/>
      <c r="J74" s="46" t="s">
        <v>103</v>
      </c>
      <c r="K74" s="9"/>
      <c r="L74" s="29"/>
      <c r="M74" s="9"/>
      <c r="N74" s="29"/>
      <c r="O74" s="9"/>
      <c r="P74" s="29"/>
      <c r="Q74" s="9"/>
      <c r="R74" s="29"/>
      <c r="S74" s="19">
        <f t="shared" si="22"/>
        <v>0</v>
      </c>
      <c r="T74" s="19">
        <f t="shared" si="23"/>
        <v>0</v>
      </c>
      <c r="U74" s="20" t="e">
        <f t="shared" si="24"/>
        <v>#DIV/0!</v>
      </c>
      <c r="V74" s="40"/>
    </row>
    <row r="75" spans="1:22" ht="66" customHeight="1" x14ac:dyDescent="0.25">
      <c r="A75" s="69">
        <v>17</v>
      </c>
      <c r="B75" s="72" t="s">
        <v>60</v>
      </c>
      <c r="C75" s="75" t="s">
        <v>89</v>
      </c>
      <c r="D75" s="75" t="s">
        <v>92</v>
      </c>
      <c r="E75" s="75">
        <v>19</v>
      </c>
      <c r="F75" s="75">
        <v>37</v>
      </c>
      <c r="G75" s="75">
        <v>37</v>
      </c>
      <c r="H75" s="73"/>
      <c r="I75" s="78">
        <f t="shared" ref="I75" si="25">+H75/G75</f>
        <v>0</v>
      </c>
      <c r="J75" s="49" t="s">
        <v>114</v>
      </c>
      <c r="K75" s="7">
        <v>19500000</v>
      </c>
      <c r="L75" s="28"/>
      <c r="M75" s="7"/>
      <c r="N75" s="28"/>
      <c r="O75" s="7"/>
      <c r="P75" s="28"/>
      <c r="Q75" s="7"/>
      <c r="R75" s="28"/>
      <c r="S75" s="19">
        <f t="shared" si="22"/>
        <v>19500000</v>
      </c>
      <c r="T75" s="19">
        <f t="shared" si="23"/>
        <v>0</v>
      </c>
      <c r="U75" s="20">
        <f>+T75/S75*100</f>
        <v>0</v>
      </c>
      <c r="V75" s="39"/>
    </row>
    <row r="76" spans="1:22" ht="44.25" customHeight="1" x14ac:dyDescent="0.25">
      <c r="A76" s="70"/>
      <c r="B76" s="73"/>
      <c r="C76" s="76"/>
      <c r="D76" s="76"/>
      <c r="E76" s="76"/>
      <c r="F76" s="76"/>
      <c r="G76" s="76"/>
      <c r="H76" s="73"/>
      <c r="I76" s="78"/>
      <c r="J76" s="43"/>
      <c r="K76" s="4"/>
      <c r="L76" s="26"/>
      <c r="M76" s="4"/>
      <c r="N76" s="26"/>
      <c r="O76" s="4"/>
      <c r="P76" s="26"/>
      <c r="Q76" s="4"/>
      <c r="R76" s="26"/>
      <c r="S76" s="19">
        <f t="shared" si="22"/>
        <v>0</v>
      </c>
      <c r="T76" s="19">
        <f t="shared" si="23"/>
        <v>0</v>
      </c>
      <c r="U76" s="20" t="e">
        <f t="shared" ref="U76:U78" si="26">+T76/S76*100</f>
        <v>#DIV/0!</v>
      </c>
      <c r="V76" s="37"/>
    </row>
    <row r="77" spans="1:22" ht="28.5" customHeight="1" x14ac:dyDescent="0.25">
      <c r="A77" s="70"/>
      <c r="B77" s="73"/>
      <c r="C77" s="76"/>
      <c r="D77" s="76"/>
      <c r="E77" s="76"/>
      <c r="F77" s="76"/>
      <c r="G77" s="76"/>
      <c r="H77" s="73"/>
      <c r="I77" s="78"/>
      <c r="J77" s="2"/>
      <c r="K77" s="4"/>
      <c r="L77" s="26"/>
      <c r="M77" s="4"/>
      <c r="N77" s="26"/>
      <c r="O77" s="4"/>
      <c r="P77" s="26"/>
      <c r="Q77" s="4"/>
      <c r="R77" s="26"/>
      <c r="S77" s="19">
        <f t="shared" si="22"/>
        <v>0</v>
      </c>
      <c r="T77" s="19">
        <f t="shared" si="23"/>
        <v>0</v>
      </c>
      <c r="U77" s="20" t="e">
        <f t="shared" si="26"/>
        <v>#DIV/0!</v>
      </c>
      <c r="V77" s="37"/>
    </row>
    <row r="78" spans="1:22" ht="23.25" customHeight="1" thickBot="1" x14ac:dyDescent="0.3">
      <c r="A78" s="71"/>
      <c r="B78" s="74"/>
      <c r="C78" s="77"/>
      <c r="D78" s="77"/>
      <c r="E78" s="77"/>
      <c r="F78" s="77"/>
      <c r="G78" s="77"/>
      <c r="H78" s="74"/>
      <c r="I78" s="79"/>
      <c r="J78" s="8"/>
      <c r="K78" s="9"/>
      <c r="L78" s="27"/>
      <c r="M78" s="9"/>
      <c r="N78" s="27"/>
      <c r="O78" s="9"/>
      <c r="P78" s="27"/>
      <c r="Q78" s="9"/>
      <c r="R78" s="27"/>
      <c r="S78" s="19">
        <f t="shared" si="22"/>
        <v>0</v>
      </c>
      <c r="T78" s="19">
        <f t="shared" si="23"/>
        <v>0</v>
      </c>
      <c r="U78" s="20" t="e">
        <f t="shared" si="26"/>
        <v>#DIV/0!</v>
      </c>
      <c r="V78" s="38"/>
    </row>
    <row r="79" spans="1:22" ht="34.5" customHeight="1" x14ac:dyDescent="0.25">
      <c r="A79" s="69">
        <v>18</v>
      </c>
      <c r="B79" s="72" t="s">
        <v>60</v>
      </c>
      <c r="C79" s="75" t="s">
        <v>131</v>
      </c>
      <c r="D79" s="75" t="s">
        <v>93</v>
      </c>
      <c r="E79" s="75">
        <v>0</v>
      </c>
      <c r="F79" s="75">
        <v>120</v>
      </c>
      <c r="G79" s="75">
        <v>30</v>
      </c>
      <c r="H79" s="72"/>
      <c r="I79" s="78">
        <f t="shared" ref="I79" si="27">+H79/G79</f>
        <v>0</v>
      </c>
      <c r="J79" s="6"/>
      <c r="K79" s="7"/>
      <c r="L79" s="30"/>
      <c r="M79" s="7"/>
      <c r="N79" s="30"/>
      <c r="O79" s="7"/>
      <c r="P79" s="30"/>
      <c r="Q79" s="7"/>
      <c r="R79" s="30"/>
      <c r="S79" s="19">
        <f t="shared" si="22"/>
        <v>0</v>
      </c>
      <c r="T79" s="19">
        <f t="shared" si="23"/>
        <v>0</v>
      </c>
      <c r="U79" s="20" t="e">
        <f>+T79/S79*100</f>
        <v>#DIV/0!</v>
      </c>
      <c r="V79" s="41"/>
    </row>
    <row r="80" spans="1:22" ht="31.5" customHeight="1" x14ac:dyDescent="0.25">
      <c r="A80" s="70"/>
      <c r="B80" s="73"/>
      <c r="C80" s="76"/>
      <c r="D80" s="76"/>
      <c r="E80" s="76"/>
      <c r="F80" s="76"/>
      <c r="G80" s="76"/>
      <c r="H80" s="73"/>
      <c r="I80" s="78"/>
      <c r="J80" s="2"/>
      <c r="K80" s="4"/>
      <c r="L80" s="25"/>
      <c r="M80" s="4"/>
      <c r="N80" s="25"/>
      <c r="O80" s="4"/>
      <c r="P80" s="25"/>
      <c r="Q80" s="4"/>
      <c r="R80" s="25"/>
      <c r="S80" s="19">
        <f t="shared" si="22"/>
        <v>0</v>
      </c>
      <c r="T80" s="19">
        <f t="shared" si="23"/>
        <v>0</v>
      </c>
      <c r="U80" s="20" t="e">
        <f t="shared" ref="U80:U82" si="28">+T80/S80*100</f>
        <v>#DIV/0!</v>
      </c>
      <c r="V80" s="36"/>
    </row>
    <row r="81" spans="1:22" ht="23.25" customHeight="1" x14ac:dyDescent="0.25">
      <c r="A81" s="70"/>
      <c r="B81" s="73"/>
      <c r="C81" s="76"/>
      <c r="D81" s="76"/>
      <c r="E81" s="76"/>
      <c r="F81" s="76"/>
      <c r="G81" s="76"/>
      <c r="H81" s="73"/>
      <c r="I81" s="78"/>
      <c r="J81" s="2"/>
      <c r="K81" s="4"/>
      <c r="L81" s="26"/>
      <c r="M81" s="4"/>
      <c r="N81" s="26"/>
      <c r="O81" s="4"/>
      <c r="P81" s="26"/>
      <c r="Q81" s="4"/>
      <c r="R81" s="26"/>
      <c r="S81" s="19">
        <f t="shared" si="22"/>
        <v>0</v>
      </c>
      <c r="T81" s="19">
        <f t="shared" si="23"/>
        <v>0</v>
      </c>
      <c r="U81" s="20" t="e">
        <f t="shared" si="28"/>
        <v>#DIV/0!</v>
      </c>
      <c r="V81" s="37"/>
    </row>
    <row r="82" spans="1:22" ht="23.25" customHeight="1" thickBot="1" x14ac:dyDescent="0.3">
      <c r="A82" s="71"/>
      <c r="B82" s="74"/>
      <c r="C82" s="77"/>
      <c r="D82" s="77"/>
      <c r="E82" s="77"/>
      <c r="F82" s="77"/>
      <c r="G82" s="77"/>
      <c r="H82" s="74"/>
      <c r="I82" s="79"/>
      <c r="J82" s="8"/>
      <c r="K82" s="9"/>
      <c r="L82" s="27"/>
      <c r="M82" s="9"/>
      <c r="N82" s="27"/>
      <c r="O82" s="9"/>
      <c r="P82" s="27"/>
      <c r="Q82" s="9"/>
      <c r="R82" s="27"/>
      <c r="S82" s="19">
        <f t="shared" si="22"/>
        <v>0</v>
      </c>
      <c r="T82" s="19">
        <f t="shared" si="23"/>
        <v>0</v>
      </c>
      <c r="U82" s="20" t="e">
        <f t="shared" si="28"/>
        <v>#DIV/0!</v>
      </c>
      <c r="V82" s="38"/>
    </row>
    <row r="83" spans="1:22" ht="99" customHeight="1" x14ac:dyDescent="0.25">
      <c r="A83" s="69">
        <v>19</v>
      </c>
      <c r="B83" s="72" t="s">
        <v>60</v>
      </c>
      <c r="C83" s="75" t="s">
        <v>90</v>
      </c>
      <c r="D83" s="75" t="s">
        <v>94</v>
      </c>
      <c r="E83" s="75">
        <v>1</v>
      </c>
      <c r="F83" s="75">
        <v>1</v>
      </c>
      <c r="G83" s="75">
        <v>1</v>
      </c>
      <c r="H83" s="80"/>
      <c r="I83" s="78">
        <f t="shared" ref="I83" si="29">+H83/G83</f>
        <v>0</v>
      </c>
      <c r="J83" s="50" t="s">
        <v>109</v>
      </c>
      <c r="K83" s="7">
        <v>19218394</v>
      </c>
      <c r="L83" s="28"/>
      <c r="M83" s="7"/>
      <c r="N83" s="28"/>
      <c r="O83" s="7"/>
      <c r="P83" s="28"/>
      <c r="Q83" s="7"/>
      <c r="R83" s="28"/>
      <c r="S83" s="19">
        <f t="shared" si="22"/>
        <v>19218394</v>
      </c>
      <c r="T83" s="19">
        <f t="shared" si="23"/>
        <v>0</v>
      </c>
      <c r="U83" s="20">
        <f>+T83/S83*100</f>
        <v>0</v>
      </c>
      <c r="V83" s="39"/>
    </row>
    <row r="84" spans="1:22" ht="22.5" customHeight="1" x14ac:dyDescent="0.25">
      <c r="A84" s="70"/>
      <c r="B84" s="73"/>
      <c r="C84" s="76"/>
      <c r="D84" s="76"/>
      <c r="E84" s="76"/>
      <c r="F84" s="76"/>
      <c r="G84" s="76"/>
      <c r="H84" s="73"/>
      <c r="I84" s="78"/>
      <c r="J84" s="2"/>
      <c r="K84" s="4"/>
      <c r="L84" s="26"/>
      <c r="M84" s="4"/>
      <c r="N84" s="26"/>
      <c r="O84" s="4"/>
      <c r="P84" s="26"/>
      <c r="Q84" s="4"/>
      <c r="R84" s="26"/>
      <c r="S84" s="19">
        <f t="shared" si="22"/>
        <v>0</v>
      </c>
      <c r="T84" s="19">
        <f t="shared" si="23"/>
        <v>0</v>
      </c>
      <c r="U84" s="20" t="e">
        <f t="shared" ref="U84:U86" si="30">+T84/S84*100</f>
        <v>#DIV/0!</v>
      </c>
      <c r="V84" s="37"/>
    </row>
    <row r="85" spans="1:22" ht="23.25" customHeight="1" x14ac:dyDescent="0.25">
      <c r="A85" s="70"/>
      <c r="B85" s="73"/>
      <c r="C85" s="76"/>
      <c r="D85" s="76"/>
      <c r="E85" s="76"/>
      <c r="F85" s="76"/>
      <c r="G85" s="76"/>
      <c r="H85" s="73"/>
      <c r="I85" s="78"/>
      <c r="J85" s="2"/>
      <c r="K85" s="4"/>
      <c r="L85" s="25"/>
      <c r="M85" s="4"/>
      <c r="N85" s="25"/>
      <c r="O85" s="4"/>
      <c r="P85" s="25"/>
      <c r="Q85" s="4"/>
      <c r="R85" s="25"/>
      <c r="S85" s="19">
        <f t="shared" si="22"/>
        <v>0</v>
      </c>
      <c r="T85" s="19">
        <f t="shared" si="23"/>
        <v>0</v>
      </c>
      <c r="U85" s="20" t="e">
        <f t="shared" si="30"/>
        <v>#DIV/0!</v>
      </c>
      <c r="V85" s="36"/>
    </row>
    <row r="86" spans="1:22" ht="23.25" customHeight="1" thickBot="1" x14ac:dyDescent="0.3">
      <c r="A86" s="71"/>
      <c r="B86" s="74"/>
      <c r="C86" s="77"/>
      <c r="D86" s="77"/>
      <c r="E86" s="77"/>
      <c r="F86" s="77"/>
      <c r="G86" s="77"/>
      <c r="H86" s="74"/>
      <c r="I86" s="79"/>
      <c r="J86" s="8"/>
      <c r="K86" s="9"/>
      <c r="L86" s="29"/>
      <c r="M86" s="9"/>
      <c r="N86" s="29"/>
      <c r="O86" s="9"/>
      <c r="P86" s="29"/>
      <c r="Q86" s="9"/>
      <c r="R86" s="29"/>
      <c r="S86" s="19">
        <f t="shared" si="22"/>
        <v>0</v>
      </c>
      <c r="T86" s="19">
        <f t="shared" si="23"/>
        <v>0</v>
      </c>
      <c r="U86" s="20" t="e">
        <f t="shared" si="30"/>
        <v>#DIV/0!</v>
      </c>
      <c r="V86" s="40"/>
    </row>
    <row r="87" spans="1:22" ht="68.25" customHeight="1" x14ac:dyDescent="0.25">
      <c r="A87" s="69">
        <v>20</v>
      </c>
      <c r="B87" s="72" t="s">
        <v>60</v>
      </c>
      <c r="C87" s="75" t="s">
        <v>91</v>
      </c>
      <c r="D87" s="75" t="s">
        <v>95</v>
      </c>
      <c r="E87" s="75">
        <v>0</v>
      </c>
      <c r="F87" s="75">
        <v>75</v>
      </c>
      <c r="G87" s="75">
        <v>30</v>
      </c>
      <c r="H87" s="72"/>
      <c r="I87" s="78">
        <f t="shared" ref="I87" si="31">+H87/G87</f>
        <v>0</v>
      </c>
      <c r="J87" s="2" t="s">
        <v>127</v>
      </c>
      <c r="K87" s="7">
        <v>38800000</v>
      </c>
      <c r="L87" s="28"/>
      <c r="M87" s="7"/>
      <c r="N87" s="28"/>
      <c r="O87" s="7"/>
      <c r="P87" s="28"/>
      <c r="Q87" s="7"/>
      <c r="R87" s="28"/>
      <c r="S87" s="19">
        <f t="shared" si="22"/>
        <v>38800000</v>
      </c>
      <c r="T87" s="19">
        <f t="shared" si="23"/>
        <v>0</v>
      </c>
      <c r="U87" s="20">
        <f>+T87/S87*100</f>
        <v>0</v>
      </c>
      <c r="V87" s="39"/>
    </row>
    <row r="88" spans="1:22" ht="23.25" customHeight="1" x14ac:dyDescent="0.25">
      <c r="A88" s="70"/>
      <c r="B88" s="73"/>
      <c r="C88" s="76"/>
      <c r="D88" s="76"/>
      <c r="E88" s="76"/>
      <c r="F88" s="76"/>
      <c r="G88" s="76"/>
      <c r="H88" s="73"/>
      <c r="I88" s="78"/>
      <c r="J88" s="2"/>
      <c r="K88" s="4"/>
      <c r="L88" s="26"/>
      <c r="M88" s="4"/>
      <c r="N88" s="26"/>
      <c r="O88" s="4"/>
      <c r="P88" s="26"/>
      <c r="Q88" s="4"/>
      <c r="R88" s="26"/>
      <c r="S88" s="19">
        <f t="shared" si="22"/>
        <v>0</v>
      </c>
      <c r="T88" s="19">
        <f t="shared" si="23"/>
        <v>0</v>
      </c>
      <c r="U88" s="20" t="e">
        <f t="shared" ref="U88:U90" si="32">+T88/S88*100</f>
        <v>#DIV/0!</v>
      </c>
      <c r="V88" s="37"/>
    </row>
    <row r="89" spans="1:22" ht="23.25" customHeight="1" x14ac:dyDescent="0.25">
      <c r="A89" s="70"/>
      <c r="B89" s="73"/>
      <c r="C89" s="76"/>
      <c r="D89" s="76"/>
      <c r="E89" s="76"/>
      <c r="F89" s="76"/>
      <c r="G89" s="76"/>
      <c r="H89" s="73"/>
      <c r="I89" s="78"/>
      <c r="J89" s="2"/>
      <c r="K89" s="4"/>
      <c r="L89" s="26"/>
      <c r="M89" s="4"/>
      <c r="N89" s="26"/>
      <c r="O89" s="4"/>
      <c r="P89" s="26"/>
      <c r="Q89" s="4"/>
      <c r="R89" s="26"/>
      <c r="S89" s="19">
        <f t="shared" si="22"/>
        <v>0</v>
      </c>
      <c r="T89" s="19">
        <f t="shared" si="23"/>
        <v>0</v>
      </c>
      <c r="U89" s="20" t="e">
        <f t="shared" si="32"/>
        <v>#DIV/0!</v>
      </c>
      <c r="V89" s="37"/>
    </row>
    <row r="90" spans="1:22" ht="23.25" customHeight="1" thickBot="1" x14ac:dyDescent="0.3">
      <c r="A90" s="71"/>
      <c r="B90" s="74"/>
      <c r="C90" s="77"/>
      <c r="D90" s="77"/>
      <c r="E90" s="77"/>
      <c r="F90" s="77"/>
      <c r="G90" s="77"/>
      <c r="H90" s="74"/>
      <c r="I90" s="79"/>
      <c r="J90" s="8"/>
      <c r="K90" s="9"/>
      <c r="L90" s="27"/>
      <c r="M90" s="9"/>
      <c r="N90" s="27"/>
      <c r="O90" s="9"/>
      <c r="P90" s="27"/>
      <c r="Q90" s="9"/>
      <c r="R90" s="27"/>
      <c r="S90" s="19">
        <f t="shared" si="22"/>
        <v>0</v>
      </c>
      <c r="T90" s="19">
        <f t="shared" si="23"/>
        <v>0</v>
      </c>
      <c r="U90" s="20" t="e">
        <f t="shared" si="32"/>
        <v>#DIV/0!</v>
      </c>
      <c r="V90" s="38"/>
    </row>
    <row r="91" spans="1:22" ht="65.25" customHeight="1" x14ac:dyDescent="0.25">
      <c r="A91" s="69">
        <v>21</v>
      </c>
      <c r="B91" s="72" t="s">
        <v>96</v>
      </c>
      <c r="C91" s="75" t="s">
        <v>97</v>
      </c>
      <c r="D91" s="75" t="s">
        <v>99</v>
      </c>
      <c r="E91" s="75">
        <v>2800</v>
      </c>
      <c r="F91" s="75">
        <v>2800</v>
      </c>
      <c r="G91" s="75">
        <v>2800</v>
      </c>
      <c r="H91" s="72"/>
      <c r="I91" s="78">
        <f t="shared" ref="I91" si="33">+H91/G91</f>
        <v>0</v>
      </c>
      <c r="J91" s="51" t="s">
        <v>117</v>
      </c>
      <c r="K91" s="7">
        <v>138910950</v>
      </c>
      <c r="L91" s="30"/>
      <c r="M91" s="7"/>
      <c r="N91" s="30"/>
      <c r="O91" s="7"/>
      <c r="P91" s="30"/>
      <c r="Q91" s="7"/>
      <c r="R91" s="30"/>
      <c r="S91" s="19">
        <f t="shared" si="22"/>
        <v>138910950</v>
      </c>
      <c r="T91" s="19">
        <f t="shared" si="23"/>
        <v>0</v>
      </c>
      <c r="U91" s="20">
        <f>+T91/S91*100</f>
        <v>0</v>
      </c>
      <c r="V91" s="41"/>
    </row>
    <row r="92" spans="1:22" ht="33.75" customHeight="1" x14ac:dyDescent="0.25">
      <c r="A92" s="70"/>
      <c r="B92" s="73"/>
      <c r="C92" s="76"/>
      <c r="D92" s="76"/>
      <c r="E92" s="76"/>
      <c r="F92" s="76"/>
      <c r="G92" s="76"/>
      <c r="H92" s="73"/>
      <c r="I92" s="78"/>
      <c r="J92" s="45" t="s">
        <v>116</v>
      </c>
      <c r="K92" s="4">
        <v>75000000</v>
      </c>
      <c r="L92" s="25"/>
      <c r="M92" s="4"/>
      <c r="N92" s="25"/>
      <c r="O92" s="4"/>
      <c r="P92" s="25"/>
      <c r="Q92" s="4"/>
      <c r="R92" s="25"/>
      <c r="S92" s="19">
        <f t="shared" si="22"/>
        <v>75000000</v>
      </c>
      <c r="T92" s="19">
        <f t="shared" si="23"/>
        <v>0</v>
      </c>
      <c r="U92" s="20">
        <f t="shared" ref="U92:U94" si="34">+T92/S92*100</f>
        <v>0</v>
      </c>
      <c r="V92" s="36"/>
    </row>
    <row r="93" spans="1:22" ht="66" customHeight="1" x14ac:dyDescent="0.25">
      <c r="A93" s="70"/>
      <c r="B93" s="73"/>
      <c r="C93" s="76"/>
      <c r="D93" s="76"/>
      <c r="E93" s="76"/>
      <c r="F93" s="76"/>
      <c r="G93" s="76"/>
      <c r="H93" s="73"/>
      <c r="I93" s="78"/>
      <c r="J93" s="52" t="s">
        <v>128</v>
      </c>
      <c r="K93" s="4">
        <v>75000000</v>
      </c>
      <c r="L93" s="26"/>
      <c r="M93" s="4"/>
      <c r="N93" s="26"/>
      <c r="O93" s="4"/>
      <c r="P93" s="26"/>
      <c r="Q93" s="4"/>
      <c r="R93" s="26"/>
      <c r="S93" s="19">
        <f t="shared" si="22"/>
        <v>75000000</v>
      </c>
      <c r="T93" s="19">
        <f t="shared" si="23"/>
        <v>0</v>
      </c>
      <c r="U93" s="20">
        <f t="shared" si="34"/>
        <v>0</v>
      </c>
      <c r="V93" s="37"/>
    </row>
    <row r="94" spans="1:22" ht="23.25" customHeight="1" thickBot="1" x14ac:dyDescent="0.3">
      <c r="A94" s="71"/>
      <c r="B94" s="74"/>
      <c r="C94" s="77"/>
      <c r="D94" s="77"/>
      <c r="E94" s="77"/>
      <c r="F94" s="77"/>
      <c r="G94" s="77"/>
      <c r="H94" s="74"/>
      <c r="I94" s="79"/>
      <c r="J94" s="53" t="s">
        <v>112</v>
      </c>
      <c r="K94" s="9">
        <v>24850050</v>
      </c>
      <c r="L94" s="27"/>
      <c r="M94" s="9"/>
      <c r="N94" s="27"/>
      <c r="O94" s="9"/>
      <c r="P94" s="27"/>
      <c r="Q94" s="9"/>
      <c r="R94" s="27"/>
      <c r="S94" s="19">
        <f t="shared" si="22"/>
        <v>24850050</v>
      </c>
      <c r="T94" s="19">
        <f t="shared" si="23"/>
        <v>0</v>
      </c>
      <c r="U94" s="20">
        <f t="shared" si="34"/>
        <v>0</v>
      </c>
      <c r="V94" s="38"/>
    </row>
    <row r="95" spans="1:22" ht="54" customHeight="1" x14ac:dyDescent="0.25">
      <c r="A95" s="69">
        <v>22</v>
      </c>
      <c r="B95" s="72" t="s">
        <v>96</v>
      </c>
      <c r="C95" s="75" t="s">
        <v>98</v>
      </c>
      <c r="D95" s="75" t="s">
        <v>100</v>
      </c>
      <c r="E95" s="75">
        <v>500</v>
      </c>
      <c r="F95" s="75">
        <v>800</v>
      </c>
      <c r="G95" s="75">
        <v>200</v>
      </c>
      <c r="H95" s="72"/>
      <c r="I95" s="78">
        <f t="shared" ref="I95" si="35">+H95/G95</f>
        <v>0</v>
      </c>
      <c r="J95" s="48" t="s">
        <v>132</v>
      </c>
      <c r="K95" s="7">
        <v>189600000</v>
      </c>
      <c r="L95" s="28"/>
      <c r="M95" s="7"/>
      <c r="N95" s="28"/>
      <c r="O95" s="7"/>
      <c r="P95" s="28"/>
      <c r="Q95" s="7"/>
      <c r="R95" s="28"/>
      <c r="S95" s="19">
        <f t="shared" si="22"/>
        <v>189600000</v>
      </c>
      <c r="T95" s="19">
        <f t="shared" si="23"/>
        <v>0</v>
      </c>
      <c r="U95" s="20">
        <f>+T95/S95*100</f>
        <v>0</v>
      </c>
      <c r="V95" s="39"/>
    </row>
    <row r="96" spans="1:22" ht="31.5" customHeight="1" x14ac:dyDescent="0.25">
      <c r="A96" s="70"/>
      <c r="B96" s="73"/>
      <c r="C96" s="76"/>
      <c r="D96" s="76"/>
      <c r="E96" s="76"/>
      <c r="F96" s="76"/>
      <c r="G96" s="76"/>
      <c r="H96" s="73"/>
      <c r="I96" s="78"/>
      <c r="J96" s="2" t="s">
        <v>111</v>
      </c>
      <c r="K96" s="4">
        <v>12000000</v>
      </c>
      <c r="L96" s="26"/>
      <c r="M96" s="4"/>
      <c r="N96" s="26"/>
      <c r="O96" s="4"/>
      <c r="P96" s="26"/>
      <c r="Q96" s="4"/>
      <c r="R96" s="26"/>
      <c r="S96" s="19">
        <f t="shared" si="22"/>
        <v>12000000</v>
      </c>
      <c r="T96" s="19">
        <f t="shared" si="23"/>
        <v>0</v>
      </c>
      <c r="U96" s="20">
        <f t="shared" ref="U96:U98" si="36">+T96/S96*100</f>
        <v>0</v>
      </c>
      <c r="V96" s="37"/>
    </row>
    <row r="97" spans="1:22" ht="23.25" customHeight="1" x14ac:dyDescent="0.25">
      <c r="A97" s="70"/>
      <c r="B97" s="73"/>
      <c r="C97" s="76"/>
      <c r="D97" s="76"/>
      <c r="E97" s="76"/>
      <c r="F97" s="76"/>
      <c r="G97" s="76"/>
      <c r="H97" s="73"/>
      <c r="I97" s="78"/>
      <c r="J97" s="2" t="s">
        <v>110</v>
      </c>
      <c r="K97" s="4">
        <v>8400000</v>
      </c>
      <c r="L97" s="25"/>
      <c r="M97" s="4"/>
      <c r="N97" s="25"/>
      <c r="O97" s="4"/>
      <c r="P97" s="25"/>
      <c r="Q97" s="4"/>
      <c r="R97" s="25"/>
      <c r="S97" s="19">
        <f t="shared" si="22"/>
        <v>8400000</v>
      </c>
      <c r="T97" s="19">
        <f t="shared" si="23"/>
        <v>0</v>
      </c>
      <c r="U97" s="20">
        <f t="shared" si="36"/>
        <v>0</v>
      </c>
      <c r="V97" s="36"/>
    </row>
    <row r="98" spans="1:22" ht="23.25" customHeight="1" thickBot="1" x14ac:dyDescent="0.3">
      <c r="A98" s="71"/>
      <c r="B98" s="74"/>
      <c r="C98" s="77"/>
      <c r="D98" s="77"/>
      <c r="E98" s="77"/>
      <c r="F98" s="77"/>
      <c r="G98" s="77"/>
      <c r="H98" s="74"/>
      <c r="I98" s="79"/>
      <c r="J98" s="8"/>
      <c r="K98" s="9"/>
      <c r="L98" s="29"/>
      <c r="M98" s="9"/>
      <c r="N98" s="29"/>
      <c r="O98" s="9"/>
      <c r="P98" s="29"/>
      <c r="Q98" s="9"/>
      <c r="R98" s="29"/>
      <c r="S98" s="19">
        <f t="shared" si="22"/>
        <v>0</v>
      </c>
      <c r="T98" s="19">
        <f t="shared" si="23"/>
        <v>0</v>
      </c>
      <c r="U98" s="20" t="e">
        <f t="shared" si="36"/>
        <v>#DIV/0!</v>
      </c>
      <c r="V98" s="40"/>
    </row>
    <row r="99" spans="1:22" ht="32.25" customHeight="1" x14ac:dyDescent="0.25">
      <c r="A99" s="69">
        <v>23</v>
      </c>
      <c r="B99" s="72" t="s">
        <v>96</v>
      </c>
      <c r="C99" s="75" t="s">
        <v>102</v>
      </c>
      <c r="D99" s="75" t="s">
        <v>101</v>
      </c>
      <c r="E99" s="75">
        <v>297</v>
      </c>
      <c r="F99" s="75">
        <v>300</v>
      </c>
      <c r="G99" s="75">
        <v>300</v>
      </c>
      <c r="H99" s="72"/>
      <c r="I99" s="78">
        <f t="shared" ref="I99" si="37">+H99/G99</f>
        <v>0</v>
      </c>
      <c r="J99" s="2" t="s">
        <v>133</v>
      </c>
      <c r="K99" s="7">
        <v>42606084</v>
      </c>
      <c r="L99" s="28"/>
      <c r="M99" s="7"/>
      <c r="N99" s="28"/>
      <c r="O99" s="7"/>
      <c r="P99" s="28"/>
      <c r="Q99" s="7"/>
      <c r="R99" s="28"/>
      <c r="S99" s="19">
        <f t="shared" si="22"/>
        <v>42606084</v>
      </c>
      <c r="T99" s="19">
        <f t="shared" si="23"/>
        <v>0</v>
      </c>
      <c r="U99" s="20">
        <f>+T99/S99*100</f>
        <v>0</v>
      </c>
      <c r="V99" s="39"/>
    </row>
    <row r="100" spans="1:22" ht="23.25" customHeight="1" x14ac:dyDescent="0.25">
      <c r="A100" s="70"/>
      <c r="B100" s="73"/>
      <c r="C100" s="76"/>
      <c r="D100" s="76"/>
      <c r="E100" s="76"/>
      <c r="F100" s="76"/>
      <c r="G100" s="76"/>
      <c r="H100" s="73"/>
      <c r="I100" s="78"/>
      <c r="J100" s="2"/>
      <c r="K100" s="4"/>
      <c r="L100" s="26"/>
      <c r="M100" s="4"/>
      <c r="N100" s="26"/>
      <c r="O100" s="4"/>
      <c r="P100" s="26"/>
      <c r="Q100" s="4"/>
      <c r="R100" s="26"/>
      <c r="S100" s="19">
        <f t="shared" si="22"/>
        <v>0</v>
      </c>
      <c r="T100" s="19">
        <f t="shared" si="23"/>
        <v>0</v>
      </c>
      <c r="U100" s="20" t="e">
        <f t="shared" ref="U100:U102" si="38">+T100/S100*100</f>
        <v>#DIV/0!</v>
      </c>
      <c r="V100" s="37"/>
    </row>
    <row r="101" spans="1:22" ht="23.25" customHeight="1" x14ac:dyDescent="0.25">
      <c r="A101" s="70"/>
      <c r="B101" s="73"/>
      <c r="C101" s="76"/>
      <c r="D101" s="76"/>
      <c r="E101" s="76"/>
      <c r="F101" s="76"/>
      <c r="G101" s="76"/>
      <c r="H101" s="73"/>
      <c r="I101" s="78"/>
      <c r="J101" s="2"/>
      <c r="K101" s="4"/>
      <c r="L101" s="25"/>
      <c r="M101" s="4"/>
      <c r="N101" s="25"/>
      <c r="O101" s="4"/>
      <c r="P101" s="25"/>
      <c r="Q101" s="4"/>
      <c r="R101" s="25"/>
      <c r="S101" s="19">
        <f t="shared" si="22"/>
        <v>0</v>
      </c>
      <c r="T101" s="19">
        <f t="shared" si="23"/>
        <v>0</v>
      </c>
      <c r="U101" s="20" t="e">
        <f t="shared" si="38"/>
        <v>#DIV/0!</v>
      </c>
      <c r="V101" s="36"/>
    </row>
    <row r="102" spans="1:22" ht="23.25" customHeight="1" thickBot="1" x14ac:dyDescent="0.3">
      <c r="A102" s="71"/>
      <c r="B102" s="74"/>
      <c r="C102" s="77"/>
      <c r="D102" s="77"/>
      <c r="E102" s="77"/>
      <c r="F102" s="77"/>
      <c r="G102" s="77"/>
      <c r="H102" s="74"/>
      <c r="I102" s="79"/>
      <c r="J102" s="8"/>
      <c r="K102" s="9"/>
      <c r="L102" s="29"/>
      <c r="M102" s="9"/>
      <c r="N102" s="29"/>
      <c r="O102" s="9"/>
      <c r="P102" s="29"/>
      <c r="Q102" s="9"/>
      <c r="R102" s="29"/>
      <c r="S102" s="19">
        <f t="shared" si="22"/>
        <v>0</v>
      </c>
      <c r="T102" s="19">
        <f t="shared" si="23"/>
        <v>0</v>
      </c>
      <c r="U102" s="20" t="e">
        <f t="shared" si="38"/>
        <v>#DIV/0!</v>
      </c>
      <c r="V102" s="40"/>
    </row>
    <row r="103" spans="1:22" ht="23.25" customHeight="1" thickBot="1" x14ac:dyDescent="0.3">
      <c r="A103" s="55"/>
      <c r="B103" s="56"/>
      <c r="C103" s="57"/>
      <c r="D103" s="57"/>
      <c r="E103" s="57"/>
      <c r="F103" s="57"/>
      <c r="G103" s="57"/>
      <c r="H103" s="56"/>
      <c r="I103" s="54"/>
      <c r="J103" s="58"/>
      <c r="K103" s="59">
        <f>SUM(K10:K102)</f>
        <v>12874548935</v>
      </c>
      <c r="L103" s="59">
        <f t="shared" ref="L103:S103" si="39">SUM(L10:L102)</f>
        <v>0</v>
      </c>
      <c r="M103" s="59">
        <f t="shared" si="39"/>
        <v>1478704930</v>
      </c>
      <c r="N103" s="59">
        <f t="shared" si="39"/>
        <v>0</v>
      </c>
      <c r="O103" s="59">
        <f t="shared" si="39"/>
        <v>0</v>
      </c>
      <c r="P103" s="59">
        <f t="shared" si="39"/>
        <v>0</v>
      </c>
      <c r="Q103" s="59">
        <f t="shared" si="39"/>
        <v>3258790043</v>
      </c>
      <c r="R103" s="59">
        <f t="shared" si="39"/>
        <v>0</v>
      </c>
      <c r="S103" s="59">
        <f t="shared" si="39"/>
        <v>17612043908</v>
      </c>
      <c r="T103" s="60"/>
      <c r="U103" s="61"/>
      <c r="V103" s="62"/>
    </row>
    <row r="104" spans="1:22" ht="23.25" customHeight="1" thickBot="1" x14ac:dyDescent="0.35">
      <c r="A104" s="99" t="s">
        <v>9</v>
      </c>
      <c r="B104" s="100"/>
      <c r="C104" s="100"/>
      <c r="D104" s="100"/>
      <c r="E104" s="100"/>
      <c r="F104" s="100"/>
      <c r="G104" s="100"/>
      <c r="H104" s="100"/>
      <c r="I104" s="10" t="e">
        <f>+SUM(I10:I102)/(COUNT(I10:I102))</f>
        <v>#DIV/0!</v>
      </c>
      <c r="J104" s="11"/>
      <c r="K104" s="106" t="s">
        <v>10</v>
      </c>
      <c r="L104" s="107"/>
      <c r="M104" s="107"/>
      <c r="N104" s="107"/>
      <c r="O104" s="107"/>
      <c r="P104" s="107"/>
      <c r="Q104" s="107"/>
      <c r="R104" s="107"/>
      <c r="S104" s="12">
        <f>SUM(S10:S102)</f>
        <v>17612043908</v>
      </c>
      <c r="T104" s="12">
        <f>SUM(T10:T102)</f>
        <v>0</v>
      </c>
      <c r="U104" s="10" t="e">
        <f>+SUM(U10:U102)/(COUNT(U10:U102))</f>
        <v>#DIV/0!</v>
      </c>
      <c r="V104" s="42"/>
    </row>
    <row r="105" spans="1:22" ht="14.25" customHeight="1" x14ac:dyDescent="0.35">
      <c r="A105" s="92"/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</row>
    <row r="106" spans="1:22" x14ac:dyDescent="0.25">
      <c r="C106" s="5" t="s">
        <v>11</v>
      </c>
      <c r="D106" s="67" t="s">
        <v>136</v>
      </c>
      <c r="E106" s="67"/>
      <c r="F106" s="67"/>
      <c r="G106" s="67"/>
      <c r="H106" s="67"/>
      <c r="I106" s="67"/>
      <c r="J106" s="33"/>
      <c r="K106" s="103" t="s">
        <v>12</v>
      </c>
      <c r="L106" s="103"/>
      <c r="M106" s="103"/>
      <c r="N106" s="103"/>
      <c r="O106" s="103" t="s">
        <v>27</v>
      </c>
      <c r="P106" s="103"/>
      <c r="Q106" s="103"/>
      <c r="R106" s="103"/>
      <c r="S106" s="103"/>
      <c r="T106" s="103"/>
      <c r="U106" s="89"/>
    </row>
    <row r="107" spans="1:22" x14ac:dyDescent="0.25">
      <c r="C107" s="5" t="s">
        <v>13</v>
      </c>
      <c r="D107" s="67" t="s">
        <v>137</v>
      </c>
      <c r="E107" s="67"/>
      <c r="F107" s="67"/>
      <c r="G107" s="67"/>
      <c r="H107" s="67"/>
      <c r="I107" s="67"/>
      <c r="J107" s="31"/>
      <c r="K107" s="67" t="s">
        <v>13</v>
      </c>
      <c r="L107" s="67"/>
      <c r="M107" s="67"/>
      <c r="N107" s="67"/>
      <c r="O107" s="88" t="s">
        <v>28</v>
      </c>
      <c r="P107" s="88"/>
      <c r="Q107" s="88"/>
      <c r="R107" s="88"/>
      <c r="S107" s="88"/>
      <c r="T107" s="88"/>
      <c r="U107" s="89"/>
    </row>
    <row r="108" spans="1:22" x14ac:dyDescent="0.25">
      <c r="C108" s="5" t="s">
        <v>14</v>
      </c>
      <c r="D108" s="68">
        <v>42747</v>
      </c>
      <c r="E108" s="67"/>
      <c r="F108" s="67"/>
      <c r="G108" s="67"/>
      <c r="H108" s="67"/>
      <c r="I108" s="67"/>
      <c r="J108" s="32"/>
      <c r="K108" s="67" t="s">
        <v>14</v>
      </c>
      <c r="L108" s="67"/>
      <c r="M108" s="67"/>
      <c r="N108" s="67"/>
      <c r="O108" s="88"/>
      <c r="P108" s="88"/>
      <c r="Q108" s="88"/>
      <c r="R108" s="88"/>
      <c r="S108" s="88"/>
      <c r="T108" s="88"/>
      <c r="U108" s="89"/>
    </row>
  </sheetData>
  <mergeCells count="247">
    <mergeCell ref="A60:A63"/>
    <mergeCell ref="B60:B63"/>
    <mergeCell ref="C60:C63"/>
    <mergeCell ref="D60:D63"/>
    <mergeCell ref="V7:V9"/>
    <mergeCell ref="A1:V1"/>
    <mergeCell ref="A2:V2"/>
    <mergeCell ref="Q4:V4"/>
    <mergeCell ref="M5:V5"/>
    <mergeCell ref="I36:I39"/>
    <mergeCell ref="E32:E35"/>
    <mergeCell ref="F32:F35"/>
    <mergeCell ref="G32:G35"/>
    <mergeCell ref="B32:B35"/>
    <mergeCell ref="B36:B39"/>
    <mergeCell ref="E19:E23"/>
    <mergeCell ref="F19:F23"/>
    <mergeCell ref="G19:G23"/>
    <mergeCell ref="H19:H23"/>
    <mergeCell ref="I19:I23"/>
    <mergeCell ref="H32:H35"/>
    <mergeCell ref="I32:I35"/>
    <mergeCell ref="I24:I27"/>
    <mergeCell ref="E28:E31"/>
    <mergeCell ref="A48:A51"/>
    <mergeCell ref="B48:B51"/>
    <mergeCell ref="C48:C51"/>
    <mergeCell ref="D48:D51"/>
    <mergeCell ref="E48:E51"/>
    <mergeCell ref="F48:F51"/>
    <mergeCell ref="G48:G51"/>
    <mergeCell ref="H48:H51"/>
    <mergeCell ref="B56:B59"/>
    <mergeCell ref="C56:C59"/>
    <mergeCell ref="D56:D59"/>
    <mergeCell ref="E56:E59"/>
    <mergeCell ref="F56:F59"/>
    <mergeCell ref="G56:G59"/>
    <mergeCell ref="H56:H59"/>
    <mergeCell ref="A52:A55"/>
    <mergeCell ref="D52:D55"/>
    <mergeCell ref="B44:B47"/>
    <mergeCell ref="B52:B55"/>
    <mergeCell ref="E36:E39"/>
    <mergeCell ref="F36:F39"/>
    <mergeCell ref="G36:G39"/>
    <mergeCell ref="H36:H39"/>
    <mergeCell ref="I52:I55"/>
    <mergeCell ref="E52:E55"/>
    <mergeCell ref="F52:F55"/>
    <mergeCell ref="G52:G55"/>
    <mergeCell ref="H52:H55"/>
    <mergeCell ref="I40:I43"/>
    <mergeCell ref="E44:E47"/>
    <mergeCell ref="F44:F47"/>
    <mergeCell ref="G44:G47"/>
    <mergeCell ref="H44:H47"/>
    <mergeCell ref="I44:I47"/>
    <mergeCell ref="E40:E43"/>
    <mergeCell ref="F40:F43"/>
    <mergeCell ref="G40:G43"/>
    <mergeCell ref="H40:H43"/>
    <mergeCell ref="D44:D47"/>
    <mergeCell ref="C52:C55"/>
    <mergeCell ref="I48:I51"/>
    <mergeCell ref="A36:A39"/>
    <mergeCell ref="C36:C39"/>
    <mergeCell ref="D36:D39"/>
    <mergeCell ref="B28:B31"/>
    <mergeCell ref="C28:C31"/>
    <mergeCell ref="A28:A31"/>
    <mergeCell ref="A32:A35"/>
    <mergeCell ref="D32:D35"/>
    <mergeCell ref="B40:B43"/>
    <mergeCell ref="C24:C27"/>
    <mergeCell ref="D24:D27"/>
    <mergeCell ref="C32:C35"/>
    <mergeCell ref="B19:B23"/>
    <mergeCell ref="B24:B27"/>
    <mergeCell ref="H28:H31"/>
    <mergeCell ref="E10:E13"/>
    <mergeCell ref="F10:F13"/>
    <mergeCell ref="G10:G13"/>
    <mergeCell ref="H10:H13"/>
    <mergeCell ref="F24:F27"/>
    <mergeCell ref="G24:G27"/>
    <mergeCell ref="H24:H27"/>
    <mergeCell ref="F28:F31"/>
    <mergeCell ref="G28:G31"/>
    <mergeCell ref="E24:E27"/>
    <mergeCell ref="I10:I13"/>
    <mergeCell ref="E14:E18"/>
    <mergeCell ref="F14:F18"/>
    <mergeCell ref="G14:G18"/>
    <mergeCell ref="H14:H18"/>
    <mergeCell ref="K106:N106"/>
    <mergeCell ref="U8:U9"/>
    <mergeCell ref="S8:T8"/>
    <mergeCell ref="O106:T106"/>
    <mergeCell ref="J7:J9"/>
    <mergeCell ref="I60:I63"/>
    <mergeCell ref="D106:I106"/>
    <mergeCell ref="G7:G9"/>
    <mergeCell ref="H7:H9"/>
    <mergeCell ref="F7:F9"/>
    <mergeCell ref="K104:R104"/>
    <mergeCell ref="I56:I59"/>
    <mergeCell ref="I28:I31"/>
    <mergeCell ref="A19:A23"/>
    <mergeCell ref="A24:A27"/>
    <mergeCell ref="B10:B13"/>
    <mergeCell ref="B14:B18"/>
    <mergeCell ref="A10:A13"/>
    <mergeCell ref="A14:A18"/>
    <mergeCell ref="A44:A47"/>
    <mergeCell ref="C44:C47"/>
    <mergeCell ref="A104:H104"/>
    <mergeCell ref="C10:C13"/>
    <mergeCell ref="D10:D13"/>
    <mergeCell ref="C14:C18"/>
    <mergeCell ref="D14:D18"/>
    <mergeCell ref="C19:C23"/>
    <mergeCell ref="D19:D23"/>
    <mergeCell ref="A40:A43"/>
    <mergeCell ref="C40:C43"/>
    <mergeCell ref="D40:D43"/>
    <mergeCell ref="D28:D31"/>
    <mergeCell ref="E60:E63"/>
    <mergeCell ref="F60:F63"/>
    <mergeCell ref="G60:G63"/>
    <mergeCell ref="H60:H63"/>
    <mergeCell ref="A64:A67"/>
    <mergeCell ref="G4:L4"/>
    <mergeCell ref="A4:F4"/>
    <mergeCell ref="A5:L5"/>
    <mergeCell ref="M4:P4"/>
    <mergeCell ref="K108:N108"/>
    <mergeCell ref="O108:T108"/>
    <mergeCell ref="U106:U108"/>
    <mergeCell ref="I14:I18"/>
    <mergeCell ref="D7:D9"/>
    <mergeCell ref="E7:E9"/>
    <mergeCell ref="A105:U105"/>
    <mergeCell ref="A7:A9"/>
    <mergeCell ref="B7:B9"/>
    <mergeCell ref="C7:C9"/>
    <mergeCell ref="K107:N107"/>
    <mergeCell ref="O107:T107"/>
    <mergeCell ref="I7:I9"/>
    <mergeCell ref="K7:U7"/>
    <mergeCell ref="K8:L8"/>
    <mergeCell ref="M8:N8"/>
    <mergeCell ref="O8:P8"/>
    <mergeCell ref="Q8:R8"/>
    <mergeCell ref="A6:U6"/>
    <mergeCell ref="A56:A59"/>
    <mergeCell ref="B64:B67"/>
    <mergeCell ref="C64:C67"/>
    <mergeCell ref="D64:D67"/>
    <mergeCell ref="E64:E67"/>
    <mergeCell ref="F64:F67"/>
    <mergeCell ref="G64:G67"/>
    <mergeCell ref="H64:H67"/>
    <mergeCell ref="I64:I67"/>
    <mergeCell ref="A68:A70"/>
    <mergeCell ref="B68:B70"/>
    <mergeCell ref="C68:C70"/>
    <mergeCell ref="D68:D70"/>
    <mergeCell ref="E68:E70"/>
    <mergeCell ref="F68:F70"/>
    <mergeCell ref="G68:G70"/>
    <mergeCell ref="H68:H70"/>
    <mergeCell ref="I68:I70"/>
    <mergeCell ref="A71:A74"/>
    <mergeCell ref="B71:B74"/>
    <mergeCell ref="C71:C74"/>
    <mergeCell ref="D71:D74"/>
    <mergeCell ref="E71:E74"/>
    <mergeCell ref="F71:F74"/>
    <mergeCell ref="G71:G74"/>
    <mergeCell ref="H71:H74"/>
    <mergeCell ref="I71:I74"/>
    <mergeCell ref="A75:A78"/>
    <mergeCell ref="B75:B78"/>
    <mergeCell ref="C75:C78"/>
    <mergeCell ref="D75:D78"/>
    <mergeCell ref="E75:E78"/>
    <mergeCell ref="F75:F78"/>
    <mergeCell ref="G75:G78"/>
    <mergeCell ref="H75:H78"/>
    <mergeCell ref="I75:I78"/>
    <mergeCell ref="A79:A82"/>
    <mergeCell ref="B79:B82"/>
    <mergeCell ref="C79:C82"/>
    <mergeCell ref="D79:D82"/>
    <mergeCell ref="E79:E82"/>
    <mergeCell ref="F79:F82"/>
    <mergeCell ref="G79:G82"/>
    <mergeCell ref="H79:H82"/>
    <mergeCell ref="I79:I82"/>
    <mergeCell ref="A83:A86"/>
    <mergeCell ref="B83:B86"/>
    <mergeCell ref="C83:C86"/>
    <mergeCell ref="D83:D86"/>
    <mergeCell ref="E83:E86"/>
    <mergeCell ref="F83:F86"/>
    <mergeCell ref="G83:G86"/>
    <mergeCell ref="H83:H86"/>
    <mergeCell ref="I83:I86"/>
    <mergeCell ref="A87:A90"/>
    <mergeCell ref="B87:B90"/>
    <mergeCell ref="C87:C90"/>
    <mergeCell ref="D87:D90"/>
    <mergeCell ref="E87:E90"/>
    <mergeCell ref="F87:F90"/>
    <mergeCell ref="G87:G90"/>
    <mergeCell ref="H87:H90"/>
    <mergeCell ref="I87:I90"/>
    <mergeCell ref="A91:A94"/>
    <mergeCell ref="B91:B94"/>
    <mergeCell ref="C91:C94"/>
    <mergeCell ref="D91:D94"/>
    <mergeCell ref="E91:E94"/>
    <mergeCell ref="F91:F94"/>
    <mergeCell ref="G91:G94"/>
    <mergeCell ref="H91:H94"/>
    <mergeCell ref="I91:I94"/>
    <mergeCell ref="A95:A98"/>
    <mergeCell ref="B95:B98"/>
    <mergeCell ref="C95:C98"/>
    <mergeCell ref="D95:D98"/>
    <mergeCell ref="E95:E98"/>
    <mergeCell ref="F95:F98"/>
    <mergeCell ref="G95:G98"/>
    <mergeCell ref="H95:H98"/>
    <mergeCell ref="I95:I98"/>
    <mergeCell ref="D107:I107"/>
    <mergeCell ref="D108:I108"/>
    <mergeCell ref="A99:A102"/>
    <mergeCell ref="B99:B102"/>
    <mergeCell ref="C99:C102"/>
    <mergeCell ref="D99:D102"/>
    <mergeCell ref="E99:E102"/>
    <mergeCell ref="F99:F102"/>
    <mergeCell ref="G99:G102"/>
    <mergeCell ref="H99:H102"/>
    <mergeCell ref="I99:I102"/>
  </mergeCells>
  <phoneticPr fontId="11" type="noConversion"/>
  <pageMargins left="0.70866141732283472" right="0.70866141732283472" top="1.1417322834645669" bottom="0.74803149606299213" header="0.31496062992125984" footer="0.31496062992125984"/>
  <pageSetup paperSize="5" scale="50" orientation="landscape" r:id="rId1"/>
  <headerFooter>
    <oddHeader>&amp;R&amp;9Republica de Colombia
Departamento de Cundinamarca
Alcaldia  Municipal de Sopó
Documento Controlado
Versión: 06
Página &amp;P de &amp;N
Vigencia: 29/06/2016</oddHeader>
  </headerFooter>
  <rowBreaks count="1" manualBreakCount="1">
    <brk id="39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4473F4501CBA7408858B1C660E434CC" ma:contentTypeVersion="4" ma:contentTypeDescription="Crear nuevo documento." ma:contentTypeScope="" ma:versionID="f9a1757d84981e8648ef9bc6ba3321b6">
  <xsd:schema xmlns:xsd="http://www.w3.org/2001/XMLSchema" xmlns:xs="http://www.w3.org/2001/XMLSchema" xmlns:p="http://schemas.microsoft.com/office/2006/metadata/properties" xmlns:ns2="2985bb4b-4701-49be-b6af-cb425f14ffe8" xmlns:ns3="51f41368-09ef-457e-ae09-8dfa7ccb2798" targetNamespace="http://schemas.microsoft.com/office/2006/metadata/properties" ma:root="true" ma:fieldsID="267e8fcdbb6eb267fddc05d8cb60485b" ns2:_="" ns3:_="">
    <xsd:import namespace="2985bb4b-4701-49be-b6af-cb425f14ffe8"/>
    <xsd:import namespace="51f41368-09ef-457e-ae09-8dfa7ccb2798"/>
    <xsd:element name="properties">
      <xsd:complexType>
        <xsd:sequence>
          <xsd:element name="documentManagement">
            <xsd:complexType>
              <xsd:all>
                <xsd:element ref="ns2:Clasificaci_x00f3_n" minOccurs="0"/>
                <xsd:element ref="ns3:Secretar_x00ed_a" minOccurs="0"/>
                <xsd:element ref="ns2:Descripci_x00f3_n" minOccurs="0"/>
                <xsd:element ref="ns2:Fech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85bb4b-4701-49be-b6af-cb425f14ffe8" elementFormDefault="qualified">
    <xsd:import namespace="http://schemas.microsoft.com/office/2006/documentManagement/types"/>
    <xsd:import namespace="http://schemas.microsoft.com/office/infopath/2007/PartnerControls"/>
    <xsd:element name="Clasificaci_x00f3_n" ma:index="2" nillable="true" ma:displayName="Clasificación" ma:default="Nuestra Políticas" ma:format="Dropdown" ma:internalName="Clasificaci_x00f3_n">
      <xsd:simpleType>
        <xsd:restriction base="dms:Choice">
          <xsd:enumeration value="Nuestra Políticas"/>
          <xsd:enumeration value="Nuestros Planes"/>
          <xsd:enumeration value="Programas y Proyectos"/>
          <xsd:enumeration value="Planes de Acción"/>
        </xsd:restriction>
      </xsd:simpleType>
    </xsd:element>
    <xsd:element name="Descripci_x00f3_n" ma:index="4" nillable="true" ma:displayName="Descripción" ma:internalName="Descripci_x00f3_n">
      <xsd:simpleType>
        <xsd:restriction base="dms:Note"/>
      </xsd:simpleType>
    </xsd:element>
    <xsd:element name="Fecha" ma:index="5" nillable="true" ma:displayName="Fecha" ma:internalName="Fecha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f41368-09ef-457e-ae09-8dfa7ccb2798" elementFormDefault="qualified">
    <xsd:import namespace="http://schemas.microsoft.com/office/2006/documentManagement/types"/>
    <xsd:import namespace="http://schemas.microsoft.com/office/infopath/2007/PartnerControls"/>
    <xsd:element name="Secretar_x00ed_a" ma:index="3" nillable="true" ma:displayName="Secretaría" ma:default="Secretaría de Gestión Integral" ma:format="Dropdown" ma:internalName="Secretar_x00ed_a">
      <xsd:simpleType>
        <xsd:restriction base="dms:Choice">
          <xsd:enumeration value="Despacho del Alcalde"/>
          <xsd:enumeration value="Empresa de Servicios Públicos de Sopó EMSERSOPÓ E.S.P"/>
          <xsd:enumeration value="Oficina Asesora de Prensa y Comunicaciones"/>
          <xsd:enumeration value="Oficina de Control Interno"/>
          <xsd:enumeration value="Secretaría de Ambiente Natural"/>
          <xsd:enumeration value="Secretaría de Cultura"/>
          <xsd:enumeration value="Secretaría de Desarrollo Económico"/>
          <xsd:enumeration value="Secretaría de Desarrollo Institucional"/>
          <xsd:enumeration value="Secretaría de Educación"/>
          <xsd:enumeration value="Secretaría de Gestión Integral"/>
          <xsd:enumeration value="Secretaría de Gobierno"/>
          <xsd:enumeration value="Secretaría de Hacienda"/>
          <xsd:enumeration value="Secretaría de Infraestructura y Obras Públicas"/>
          <xsd:enumeration value="Secretaría de Planeación Territorial y Urbanismo"/>
          <xsd:enumeration value="Secretaría de Recreación y Deporte"/>
          <xsd:enumeration value="Secretaría de Salud"/>
          <xsd:enumeration value="Secretaría de Vivienda"/>
          <xsd:enumeration value="Secretaría Jurídica y de Contratación"/>
          <xsd:enumeration value="Personería Municipal"/>
          <xsd:enumeration value="Plan Anti corrupción y de Servicio al Ciudadan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2985bb4b-4701-49be-b6af-cb425f14ffe8">2017</Fecha>
    <Secretar_x00ed_a xmlns="51f41368-09ef-457e-ae09-8dfa7ccb2798">Secretaría de Educación</Secretar_x00ed_a>
    <Clasificaci_x00f3_n xmlns="2985bb4b-4701-49be-b6af-cb425f14ffe8">Planes de Acción</Clasificaci_x00f3_n>
    <Descripci_x00f3_n xmlns="2985bb4b-4701-49be-b6af-cb425f14ffe8">Plan de Accion EDUCACIÓN 2017</Descripci_x00f3_n>
  </documentManagement>
</p:properties>
</file>

<file path=customXml/itemProps1.xml><?xml version="1.0" encoding="utf-8"?>
<ds:datastoreItem xmlns:ds="http://schemas.openxmlformats.org/officeDocument/2006/customXml" ds:itemID="{B6BDA1EE-7280-4FF1-B5F4-26917034D4B0}"/>
</file>

<file path=customXml/itemProps2.xml><?xml version="1.0" encoding="utf-8"?>
<ds:datastoreItem xmlns:ds="http://schemas.openxmlformats.org/officeDocument/2006/customXml" ds:itemID="{0CDA613D-8B87-46DF-8AF6-B4291A14E9DD}"/>
</file>

<file path=customXml/itemProps3.xml><?xml version="1.0" encoding="utf-8"?>
<ds:datastoreItem xmlns:ds="http://schemas.openxmlformats.org/officeDocument/2006/customXml" ds:itemID="{BD1E16E6-ABC5-4BC3-B463-C9EAAAA203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 de Acción </vt:lpstr>
      <vt:lpstr>'Plan de Acción '!Área_de_impresión</vt:lpstr>
      <vt:lpstr>'Plan de Acción '!Títulos_a_imprimir</vt:lpstr>
    </vt:vector>
  </TitlesOfParts>
  <Company>Luffi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Accion EDUCACIÓN 2017</dc:title>
  <dc:creator>Luffi</dc:creator>
  <cp:lastModifiedBy>HP 01</cp:lastModifiedBy>
  <cp:lastPrinted>2016-06-29T21:33:32Z</cp:lastPrinted>
  <dcterms:created xsi:type="dcterms:W3CDTF">2012-08-21T23:36:53Z</dcterms:created>
  <dcterms:modified xsi:type="dcterms:W3CDTF">2017-01-30T14:50:45Z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0x01010024473F4501CBA7408858B1C660E434CC</vt:lpwstr>
  </property>
</Properties>
</file>