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Documents\OMAYRA CORTES\PLANES DE ACCIÓN\PLAN DE ACCIÓN EJECUTADO 2017\"/>
    </mc:Choice>
  </mc:AlternateContent>
  <bookViews>
    <workbookView xWindow="0" yWindow="0" windowWidth="28800" windowHeight="11835" activeTab="3"/>
  </bookViews>
  <sheets>
    <sheet name="CTeI" sheetId="2" r:id="rId1"/>
    <sheet name="Pobreza Extrema" sheetId="1" r:id="rId2"/>
    <sheet name="Servicios Públicos" sheetId="3" r:id="rId3"/>
    <sheet name="Calidad y Sist. Información" sheetId="4" r:id="rId4"/>
  </sheets>
  <definedNames>
    <definedName name="_xlnm.Print_Area" localSheetId="3">'Calidad y Sist. Información'!$A$1:$V$110</definedName>
    <definedName name="_xlnm.Print_Area" localSheetId="0">CTeI!$A$1:$V$110</definedName>
    <definedName name="_xlnm.Print_Area" localSheetId="1">'Pobreza Extrema'!$A$1:$V$110</definedName>
    <definedName name="_xlnm.Print_Area" localSheetId="2">'Servicios Públicos'!$A$1:$V$110</definedName>
    <definedName name="_xlnm.Print_Titles" localSheetId="3">'Calidad y Sist. Información'!$1:$9</definedName>
    <definedName name="_xlnm.Print_Titles" localSheetId="0">CTeI!$1:$9</definedName>
    <definedName name="_xlnm.Print_Titles" localSheetId="1">'Pobreza Extrema'!$1:$9</definedName>
    <definedName name="_xlnm.Print_Titles" localSheetId="2">'Servicios Públicos'!$1:$9</definedName>
  </definedName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50" i="4" l="1"/>
  <c r="T50" i="4"/>
  <c r="T106" i="4"/>
  <c r="L14" i="2"/>
  <c r="L18" i="1"/>
  <c r="K10" i="3"/>
  <c r="K38" i="4"/>
  <c r="K66" i="4"/>
  <c r="L46" i="3"/>
  <c r="K46" i="3"/>
  <c r="K54" i="4"/>
  <c r="K10" i="4"/>
  <c r="K11" i="3"/>
  <c r="K10" i="1"/>
  <c r="K14" i="1"/>
  <c r="I14" i="4"/>
  <c r="I18" i="4"/>
  <c r="I22" i="4"/>
  <c r="I26" i="4"/>
  <c r="I30" i="4"/>
  <c r="I34" i="4"/>
  <c r="I38" i="4"/>
  <c r="I42" i="4"/>
  <c r="I46" i="4"/>
  <c r="I50" i="4"/>
  <c r="I54" i="4"/>
  <c r="I58" i="4"/>
  <c r="I62" i="4"/>
  <c r="I66" i="4"/>
  <c r="I70" i="4"/>
  <c r="I74" i="4"/>
  <c r="I78" i="4"/>
  <c r="I82" i="4"/>
  <c r="I86" i="4"/>
  <c r="I90" i="4"/>
  <c r="I94" i="4"/>
  <c r="I98" i="4"/>
  <c r="I102" i="4"/>
  <c r="I10" i="4"/>
  <c r="H14" i="3"/>
  <c r="I46" i="1"/>
  <c r="I50" i="1"/>
  <c r="I14" i="1"/>
  <c r="I18" i="1"/>
  <c r="I22" i="1"/>
  <c r="I26" i="1"/>
  <c r="I30" i="1"/>
  <c r="I34" i="1"/>
  <c r="I38" i="1"/>
  <c r="I42" i="1"/>
  <c r="I54" i="1"/>
  <c r="I58" i="1"/>
  <c r="I62" i="1"/>
  <c r="I66" i="1"/>
  <c r="I70" i="1"/>
  <c r="I74" i="1"/>
  <c r="I78" i="1"/>
  <c r="I82" i="1"/>
  <c r="I86" i="1"/>
  <c r="I90" i="1"/>
  <c r="I94" i="1"/>
  <c r="I98" i="1"/>
  <c r="I102" i="1"/>
  <c r="I10" i="1"/>
  <c r="U11" i="4"/>
  <c r="U12" i="4"/>
  <c r="U13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6" i="4"/>
  <c r="U37" i="4"/>
  <c r="U40" i="4"/>
  <c r="U41" i="4"/>
  <c r="U42" i="4"/>
  <c r="U43" i="4"/>
  <c r="U44" i="4"/>
  <c r="U45" i="4"/>
  <c r="U49" i="4"/>
  <c r="U51" i="4"/>
  <c r="U52" i="4"/>
  <c r="U53" i="4"/>
  <c r="U55" i="4"/>
  <c r="U56" i="4"/>
  <c r="U57" i="4"/>
  <c r="U58" i="4"/>
  <c r="U59" i="4"/>
  <c r="U60" i="4"/>
  <c r="U61" i="4"/>
  <c r="U62" i="4"/>
  <c r="U63" i="4"/>
  <c r="U64" i="4"/>
  <c r="U65" i="4"/>
  <c r="U67" i="4"/>
  <c r="U68" i="4"/>
  <c r="U69" i="4"/>
  <c r="U73" i="4"/>
  <c r="S74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I14" i="3"/>
  <c r="I18" i="3"/>
  <c r="I22" i="3"/>
  <c r="I26" i="3"/>
  <c r="I30" i="3"/>
  <c r="I34" i="3"/>
  <c r="I38" i="3"/>
  <c r="I42" i="3"/>
  <c r="I46" i="3"/>
  <c r="I50" i="3"/>
  <c r="I54" i="3"/>
  <c r="I58" i="3"/>
  <c r="I62" i="3"/>
  <c r="I66" i="3"/>
  <c r="I70" i="3"/>
  <c r="I74" i="3"/>
  <c r="I78" i="3"/>
  <c r="I82" i="3"/>
  <c r="I86" i="3"/>
  <c r="I90" i="3"/>
  <c r="I94" i="3"/>
  <c r="I98" i="3"/>
  <c r="I102" i="3"/>
  <c r="I10" i="3"/>
  <c r="T105" i="4"/>
  <c r="S105" i="4"/>
  <c r="T104" i="4"/>
  <c r="S104" i="4"/>
  <c r="T103" i="4"/>
  <c r="S103" i="4"/>
  <c r="T102" i="4"/>
  <c r="S102" i="4"/>
  <c r="T101" i="4"/>
  <c r="S101" i="4"/>
  <c r="T100" i="4"/>
  <c r="S100" i="4"/>
  <c r="T99" i="4"/>
  <c r="S99" i="4"/>
  <c r="T98" i="4"/>
  <c r="S98" i="4"/>
  <c r="T97" i="4"/>
  <c r="S97" i="4"/>
  <c r="T96" i="4"/>
  <c r="S96" i="4"/>
  <c r="T95" i="4"/>
  <c r="S95" i="4"/>
  <c r="T94" i="4"/>
  <c r="S94" i="4"/>
  <c r="T93" i="4"/>
  <c r="S93" i="4"/>
  <c r="T92" i="4"/>
  <c r="S92" i="4"/>
  <c r="T91" i="4"/>
  <c r="S91" i="4"/>
  <c r="T90" i="4"/>
  <c r="S90" i="4"/>
  <c r="T89" i="4"/>
  <c r="S89" i="4"/>
  <c r="T88" i="4"/>
  <c r="S88" i="4"/>
  <c r="T87" i="4"/>
  <c r="S87" i="4"/>
  <c r="T86" i="4"/>
  <c r="S86" i="4"/>
  <c r="T85" i="4"/>
  <c r="S85" i="4"/>
  <c r="T84" i="4"/>
  <c r="S84" i="4"/>
  <c r="T83" i="4"/>
  <c r="S83" i="4"/>
  <c r="T82" i="4"/>
  <c r="S82" i="4"/>
  <c r="T81" i="4"/>
  <c r="S81" i="4"/>
  <c r="T80" i="4"/>
  <c r="S80" i="4"/>
  <c r="T79" i="4"/>
  <c r="S79" i="4"/>
  <c r="T78" i="4"/>
  <c r="S78" i="4"/>
  <c r="T77" i="4"/>
  <c r="S77" i="4"/>
  <c r="T76" i="4"/>
  <c r="S76" i="4"/>
  <c r="T75" i="4"/>
  <c r="S75" i="4"/>
  <c r="T74" i="4"/>
  <c r="T73" i="4"/>
  <c r="S73" i="4"/>
  <c r="T72" i="4"/>
  <c r="S72" i="4"/>
  <c r="U72" i="4"/>
  <c r="T71" i="4"/>
  <c r="S71" i="4"/>
  <c r="U71" i="4"/>
  <c r="T70" i="4"/>
  <c r="S70" i="4"/>
  <c r="T69" i="4"/>
  <c r="S69" i="4"/>
  <c r="T68" i="4"/>
  <c r="S68" i="4"/>
  <c r="T67" i="4"/>
  <c r="S67" i="4"/>
  <c r="T66" i="4"/>
  <c r="S66" i="4"/>
  <c r="T65" i="4"/>
  <c r="S65" i="4"/>
  <c r="T64" i="4"/>
  <c r="S64" i="4"/>
  <c r="T63" i="4"/>
  <c r="S63" i="4"/>
  <c r="T62" i="4"/>
  <c r="S62" i="4"/>
  <c r="T61" i="4"/>
  <c r="S61" i="4"/>
  <c r="T60" i="4"/>
  <c r="S60" i="4"/>
  <c r="T59" i="4"/>
  <c r="S59" i="4"/>
  <c r="T58" i="4"/>
  <c r="S58" i="4"/>
  <c r="T57" i="4"/>
  <c r="S57" i="4"/>
  <c r="T56" i="4"/>
  <c r="S56" i="4"/>
  <c r="T55" i="4"/>
  <c r="S55" i="4"/>
  <c r="T54" i="4"/>
  <c r="S54" i="4"/>
  <c r="U54" i="4"/>
  <c r="T53" i="4"/>
  <c r="S53" i="4"/>
  <c r="T52" i="4"/>
  <c r="S52" i="4"/>
  <c r="T51" i="4"/>
  <c r="S51" i="4"/>
  <c r="S50" i="4"/>
  <c r="T49" i="4"/>
  <c r="S49" i="4"/>
  <c r="T48" i="4"/>
  <c r="S48" i="4"/>
  <c r="T47" i="4"/>
  <c r="S47" i="4"/>
  <c r="U47" i="4"/>
  <c r="T46" i="4"/>
  <c r="U46" i="4"/>
  <c r="S46" i="4"/>
  <c r="T45" i="4"/>
  <c r="S45" i="4"/>
  <c r="T44" i="4"/>
  <c r="S44" i="4"/>
  <c r="T43" i="4"/>
  <c r="S43" i="4"/>
  <c r="T42" i="4"/>
  <c r="S42" i="4"/>
  <c r="T41" i="4"/>
  <c r="S41" i="4"/>
  <c r="T40" i="4"/>
  <c r="S40" i="4"/>
  <c r="T39" i="4"/>
  <c r="S39" i="4"/>
  <c r="U39" i="4"/>
  <c r="T38" i="4"/>
  <c r="S38" i="4"/>
  <c r="U38" i="4"/>
  <c r="T37" i="4"/>
  <c r="S37" i="4"/>
  <c r="T36" i="4"/>
  <c r="S36" i="4"/>
  <c r="T35" i="4"/>
  <c r="S35" i="4"/>
  <c r="U35" i="4"/>
  <c r="T34" i="4"/>
  <c r="S34" i="4"/>
  <c r="T33" i="4"/>
  <c r="S33" i="4"/>
  <c r="T32" i="4"/>
  <c r="S32" i="4"/>
  <c r="T31" i="4"/>
  <c r="S31" i="4"/>
  <c r="T30" i="4"/>
  <c r="S30" i="4"/>
  <c r="T29" i="4"/>
  <c r="S29" i="4"/>
  <c r="T28" i="4"/>
  <c r="S28" i="4"/>
  <c r="T27" i="4"/>
  <c r="S27" i="4"/>
  <c r="T26" i="4"/>
  <c r="S26" i="4"/>
  <c r="T25" i="4"/>
  <c r="S25" i="4"/>
  <c r="T24" i="4"/>
  <c r="S24" i="4"/>
  <c r="T23" i="4"/>
  <c r="S23" i="4"/>
  <c r="T22" i="4"/>
  <c r="S22" i="4"/>
  <c r="T21" i="4"/>
  <c r="S21" i="4"/>
  <c r="T20" i="4"/>
  <c r="S20" i="4"/>
  <c r="T19" i="4"/>
  <c r="S19" i="4"/>
  <c r="T18" i="4"/>
  <c r="S18" i="4"/>
  <c r="T17" i="4"/>
  <c r="S17" i="4"/>
  <c r="T16" i="4"/>
  <c r="S16" i="4"/>
  <c r="T15" i="4"/>
  <c r="S15" i="4"/>
  <c r="T14" i="4"/>
  <c r="S14" i="4"/>
  <c r="T13" i="4"/>
  <c r="S13" i="4"/>
  <c r="T12" i="4"/>
  <c r="S12" i="4"/>
  <c r="T11" i="4"/>
  <c r="S11" i="4"/>
  <c r="T10" i="4"/>
  <c r="S10" i="4"/>
  <c r="I106" i="4"/>
  <c r="U70" i="4"/>
  <c r="U66" i="4"/>
  <c r="U50" i="4"/>
  <c r="U48" i="4"/>
  <c r="S106" i="4"/>
  <c r="U10" i="4"/>
  <c r="U34" i="4"/>
  <c r="U14" i="4"/>
  <c r="U15" i="4"/>
  <c r="U106" i="4"/>
  <c r="T105" i="3"/>
  <c r="U105" i="3"/>
  <c r="S105" i="3"/>
  <c r="U104" i="3"/>
  <c r="T104" i="3"/>
  <c r="S104" i="3"/>
  <c r="T103" i="3"/>
  <c r="U103" i="3"/>
  <c r="S103" i="3"/>
  <c r="T102" i="3"/>
  <c r="U102" i="3"/>
  <c r="S102" i="3"/>
  <c r="T101" i="3"/>
  <c r="U101" i="3"/>
  <c r="S101" i="3"/>
  <c r="T100" i="3"/>
  <c r="U100" i="3"/>
  <c r="S100" i="3"/>
  <c r="U99" i="3"/>
  <c r="T99" i="3"/>
  <c r="S99" i="3"/>
  <c r="T98" i="3"/>
  <c r="U98" i="3"/>
  <c r="S98" i="3"/>
  <c r="T97" i="3"/>
  <c r="U97" i="3"/>
  <c r="S97" i="3"/>
  <c r="T96" i="3"/>
  <c r="U96" i="3"/>
  <c r="S96" i="3"/>
  <c r="T95" i="3"/>
  <c r="U95" i="3"/>
  <c r="S95" i="3"/>
  <c r="U94" i="3"/>
  <c r="T94" i="3"/>
  <c r="S94" i="3"/>
  <c r="U93" i="3"/>
  <c r="T93" i="3"/>
  <c r="S93" i="3"/>
  <c r="T92" i="3"/>
  <c r="U92" i="3"/>
  <c r="S92" i="3"/>
  <c r="T91" i="3"/>
  <c r="U91" i="3"/>
  <c r="S91" i="3"/>
  <c r="T90" i="3"/>
  <c r="U90" i="3"/>
  <c r="S90" i="3"/>
  <c r="T89" i="3"/>
  <c r="U89" i="3"/>
  <c r="S89" i="3"/>
  <c r="U88" i="3"/>
  <c r="T88" i="3"/>
  <c r="S88" i="3"/>
  <c r="T87" i="3"/>
  <c r="U87" i="3"/>
  <c r="S87" i="3"/>
  <c r="T86" i="3"/>
  <c r="U86" i="3"/>
  <c r="S86" i="3"/>
  <c r="T85" i="3"/>
  <c r="U85" i="3"/>
  <c r="S85" i="3"/>
  <c r="T84" i="3"/>
  <c r="U84" i="3"/>
  <c r="S84" i="3"/>
  <c r="U83" i="3"/>
  <c r="T83" i="3"/>
  <c r="S83" i="3"/>
  <c r="T82" i="3"/>
  <c r="U82" i="3"/>
  <c r="S82" i="3"/>
  <c r="T81" i="3"/>
  <c r="U81" i="3"/>
  <c r="S81" i="3"/>
  <c r="T80" i="3"/>
  <c r="U80" i="3"/>
  <c r="S80" i="3"/>
  <c r="T79" i="3"/>
  <c r="U79" i="3"/>
  <c r="S79" i="3"/>
  <c r="U78" i="3"/>
  <c r="T78" i="3"/>
  <c r="S78" i="3"/>
  <c r="U77" i="3"/>
  <c r="T77" i="3"/>
  <c r="S77" i="3"/>
  <c r="T76" i="3"/>
  <c r="U76" i="3"/>
  <c r="S76" i="3"/>
  <c r="T75" i="3"/>
  <c r="U75" i="3"/>
  <c r="S75" i="3"/>
  <c r="T74" i="3"/>
  <c r="U74" i="3"/>
  <c r="S74" i="3"/>
  <c r="T73" i="3"/>
  <c r="U73" i="3"/>
  <c r="S73" i="3"/>
  <c r="U72" i="3"/>
  <c r="T72" i="3"/>
  <c r="S72" i="3"/>
  <c r="T71" i="3"/>
  <c r="U71" i="3"/>
  <c r="S71" i="3"/>
  <c r="T70" i="3"/>
  <c r="U70" i="3"/>
  <c r="S70" i="3"/>
  <c r="T69" i="3"/>
  <c r="U69" i="3"/>
  <c r="S69" i="3"/>
  <c r="T68" i="3"/>
  <c r="U68" i="3"/>
  <c r="S68" i="3"/>
  <c r="U67" i="3"/>
  <c r="T67" i="3"/>
  <c r="S67" i="3"/>
  <c r="T66" i="3"/>
  <c r="U66" i="3"/>
  <c r="S66" i="3"/>
  <c r="T65" i="3"/>
  <c r="U65" i="3"/>
  <c r="S65" i="3"/>
  <c r="T64" i="3"/>
  <c r="U64" i="3"/>
  <c r="S64" i="3"/>
  <c r="T63" i="3"/>
  <c r="U63" i="3"/>
  <c r="S63" i="3"/>
  <c r="U62" i="3"/>
  <c r="T62" i="3"/>
  <c r="S62" i="3"/>
  <c r="U61" i="3"/>
  <c r="T61" i="3"/>
  <c r="S61" i="3"/>
  <c r="T60" i="3"/>
  <c r="U60" i="3"/>
  <c r="S60" i="3"/>
  <c r="T59" i="3"/>
  <c r="U59" i="3"/>
  <c r="S59" i="3"/>
  <c r="T58" i="3"/>
  <c r="U58" i="3"/>
  <c r="S58" i="3"/>
  <c r="T57" i="3"/>
  <c r="U57" i="3"/>
  <c r="S57" i="3"/>
  <c r="U56" i="3"/>
  <c r="T56" i="3"/>
  <c r="S56" i="3"/>
  <c r="T55" i="3"/>
  <c r="U55" i="3"/>
  <c r="S55" i="3"/>
  <c r="T54" i="3"/>
  <c r="U54" i="3"/>
  <c r="S54" i="3"/>
  <c r="T53" i="3"/>
  <c r="U53" i="3"/>
  <c r="S53" i="3"/>
  <c r="T52" i="3"/>
  <c r="U52" i="3"/>
  <c r="S52" i="3"/>
  <c r="U51" i="3"/>
  <c r="T51" i="3"/>
  <c r="S51" i="3"/>
  <c r="T50" i="3"/>
  <c r="U50" i="3"/>
  <c r="S50" i="3"/>
  <c r="T49" i="3"/>
  <c r="U49" i="3"/>
  <c r="S49" i="3"/>
  <c r="T48" i="3"/>
  <c r="U48" i="3"/>
  <c r="S48" i="3"/>
  <c r="T47" i="3"/>
  <c r="S47" i="3"/>
  <c r="U47" i="3"/>
  <c r="S46" i="3"/>
  <c r="T46" i="3"/>
  <c r="U46" i="3"/>
  <c r="U45" i="3"/>
  <c r="T45" i="3"/>
  <c r="S45" i="3"/>
  <c r="T44" i="3"/>
  <c r="U44" i="3"/>
  <c r="S44" i="3"/>
  <c r="T43" i="3"/>
  <c r="U43" i="3"/>
  <c r="S43" i="3"/>
  <c r="T42" i="3"/>
  <c r="U42" i="3"/>
  <c r="S42" i="3"/>
  <c r="T41" i="3"/>
  <c r="U41" i="3"/>
  <c r="S41" i="3"/>
  <c r="U40" i="3"/>
  <c r="T40" i="3"/>
  <c r="S40" i="3"/>
  <c r="T39" i="3"/>
  <c r="U39" i="3"/>
  <c r="S39" i="3"/>
  <c r="T38" i="3"/>
  <c r="U38" i="3"/>
  <c r="S38" i="3"/>
  <c r="T37" i="3"/>
  <c r="U37" i="3"/>
  <c r="S37" i="3"/>
  <c r="T36" i="3"/>
  <c r="U36" i="3"/>
  <c r="S36" i="3"/>
  <c r="U35" i="3"/>
  <c r="T35" i="3"/>
  <c r="S35" i="3"/>
  <c r="T34" i="3"/>
  <c r="S34" i="3"/>
  <c r="T33" i="3"/>
  <c r="U33" i="3"/>
  <c r="S33" i="3"/>
  <c r="T32" i="3"/>
  <c r="S32" i="3"/>
  <c r="T31" i="3"/>
  <c r="U31" i="3"/>
  <c r="S31" i="3"/>
  <c r="T30" i="3"/>
  <c r="U30" i="3"/>
  <c r="S30" i="3"/>
  <c r="T29" i="3"/>
  <c r="U29" i="3"/>
  <c r="S29" i="3"/>
  <c r="T28" i="3"/>
  <c r="U28" i="3"/>
  <c r="S28" i="3"/>
  <c r="T27" i="3"/>
  <c r="S27" i="3"/>
  <c r="T26" i="3"/>
  <c r="U26" i="3"/>
  <c r="S26" i="3"/>
  <c r="T25" i="3"/>
  <c r="S25" i="3"/>
  <c r="T24" i="3"/>
  <c r="S24" i="3"/>
  <c r="U24" i="3"/>
  <c r="T23" i="3"/>
  <c r="U23" i="3"/>
  <c r="S23" i="3"/>
  <c r="T22" i="3"/>
  <c r="S22" i="3"/>
  <c r="T21" i="3"/>
  <c r="U21" i="3"/>
  <c r="S21" i="3"/>
  <c r="T20" i="3"/>
  <c r="S20" i="3"/>
  <c r="T19" i="3"/>
  <c r="S19" i="3"/>
  <c r="T18" i="3"/>
  <c r="S18" i="3"/>
  <c r="T17" i="3"/>
  <c r="U17" i="3"/>
  <c r="S17" i="3"/>
  <c r="T16" i="3"/>
  <c r="S16" i="3"/>
  <c r="T15" i="3"/>
  <c r="S15" i="3"/>
  <c r="U15" i="3"/>
  <c r="T14" i="3"/>
  <c r="S14" i="3"/>
  <c r="T13" i="3"/>
  <c r="S13" i="3"/>
  <c r="U13" i="3"/>
  <c r="T12" i="3"/>
  <c r="S12" i="3"/>
  <c r="T11" i="3"/>
  <c r="S11" i="3"/>
  <c r="T10" i="3"/>
  <c r="S10" i="3"/>
  <c r="I106" i="3"/>
  <c r="U12" i="3"/>
  <c r="U10" i="3"/>
  <c r="U14" i="3"/>
  <c r="U25" i="3"/>
  <c r="U27" i="3"/>
  <c r="U32" i="3"/>
  <c r="U34" i="3"/>
  <c r="U16" i="3"/>
  <c r="U20" i="3"/>
  <c r="U22" i="3"/>
  <c r="U18" i="3"/>
  <c r="U11" i="3"/>
  <c r="U19" i="3"/>
  <c r="S106" i="3"/>
  <c r="T106" i="3"/>
  <c r="U106" i="3"/>
  <c r="U105" i="2"/>
  <c r="T105" i="2"/>
  <c r="S105" i="2"/>
  <c r="T104" i="2"/>
  <c r="U104" i="2"/>
  <c r="S104" i="2"/>
  <c r="T103" i="2"/>
  <c r="S103" i="2"/>
  <c r="U103" i="2"/>
  <c r="T102" i="2"/>
  <c r="U102" i="2"/>
  <c r="S102" i="2"/>
  <c r="I102" i="2"/>
  <c r="T101" i="2"/>
  <c r="U101" i="2"/>
  <c r="S101" i="2"/>
  <c r="U100" i="2"/>
  <c r="T100" i="2"/>
  <c r="S100" i="2"/>
  <c r="T99" i="2"/>
  <c r="U99" i="2"/>
  <c r="S99" i="2"/>
  <c r="T98" i="2"/>
  <c r="S98" i="2"/>
  <c r="U98" i="2"/>
  <c r="I98" i="2"/>
  <c r="T97" i="2"/>
  <c r="S97" i="2"/>
  <c r="U97" i="2"/>
  <c r="T96" i="2"/>
  <c r="U96" i="2"/>
  <c r="S96" i="2"/>
  <c r="U95" i="2"/>
  <c r="T95" i="2"/>
  <c r="S95" i="2"/>
  <c r="T94" i="2"/>
  <c r="U94" i="2"/>
  <c r="S94" i="2"/>
  <c r="I94" i="2"/>
  <c r="T93" i="2"/>
  <c r="U93" i="2"/>
  <c r="S93" i="2"/>
  <c r="T92" i="2"/>
  <c r="S92" i="2"/>
  <c r="U92" i="2"/>
  <c r="T91" i="2"/>
  <c r="U91" i="2"/>
  <c r="S91" i="2"/>
  <c r="U90" i="2"/>
  <c r="T90" i="2"/>
  <c r="S90" i="2"/>
  <c r="I90" i="2"/>
  <c r="U89" i="2"/>
  <c r="T89" i="2"/>
  <c r="S89" i="2"/>
  <c r="T88" i="2"/>
  <c r="U88" i="2"/>
  <c r="S88" i="2"/>
  <c r="T87" i="2"/>
  <c r="S87" i="2"/>
  <c r="U87" i="2"/>
  <c r="T86" i="2"/>
  <c r="U86" i="2"/>
  <c r="S86" i="2"/>
  <c r="I86" i="2"/>
  <c r="T85" i="2"/>
  <c r="U85" i="2"/>
  <c r="S85" i="2"/>
  <c r="U84" i="2"/>
  <c r="T84" i="2"/>
  <c r="S84" i="2"/>
  <c r="T83" i="2"/>
  <c r="U83" i="2"/>
  <c r="S83" i="2"/>
  <c r="T82" i="2"/>
  <c r="S82" i="2"/>
  <c r="U82" i="2"/>
  <c r="I82" i="2"/>
  <c r="T81" i="2"/>
  <c r="S81" i="2"/>
  <c r="U81" i="2"/>
  <c r="T80" i="2"/>
  <c r="U80" i="2"/>
  <c r="S80" i="2"/>
  <c r="U79" i="2"/>
  <c r="T79" i="2"/>
  <c r="S79" i="2"/>
  <c r="T78" i="2"/>
  <c r="U78" i="2"/>
  <c r="S78" i="2"/>
  <c r="I78" i="2"/>
  <c r="T77" i="2"/>
  <c r="U77" i="2"/>
  <c r="S77" i="2"/>
  <c r="T76" i="2"/>
  <c r="S76" i="2"/>
  <c r="U76" i="2"/>
  <c r="T75" i="2"/>
  <c r="U75" i="2"/>
  <c r="S75" i="2"/>
  <c r="U74" i="2"/>
  <c r="T74" i="2"/>
  <c r="S74" i="2"/>
  <c r="I74" i="2"/>
  <c r="U73" i="2"/>
  <c r="T73" i="2"/>
  <c r="S73" i="2"/>
  <c r="T72" i="2"/>
  <c r="U72" i="2"/>
  <c r="S72" i="2"/>
  <c r="T71" i="2"/>
  <c r="S71" i="2"/>
  <c r="U71" i="2"/>
  <c r="T70" i="2"/>
  <c r="U70" i="2"/>
  <c r="S70" i="2"/>
  <c r="I70" i="2"/>
  <c r="T69" i="2"/>
  <c r="U69" i="2"/>
  <c r="S69" i="2"/>
  <c r="U68" i="2"/>
  <c r="T68" i="2"/>
  <c r="S68" i="2"/>
  <c r="T67" i="2"/>
  <c r="U67" i="2"/>
  <c r="S67" i="2"/>
  <c r="T66" i="2"/>
  <c r="S66" i="2"/>
  <c r="U66" i="2"/>
  <c r="I66" i="2"/>
  <c r="T65" i="2"/>
  <c r="S65" i="2"/>
  <c r="U65" i="2"/>
  <c r="T64" i="2"/>
  <c r="U64" i="2"/>
  <c r="S64" i="2"/>
  <c r="U63" i="2"/>
  <c r="T63" i="2"/>
  <c r="S63" i="2"/>
  <c r="T62" i="2"/>
  <c r="U62" i="2"/>
  <c r="S62" i="2"/>
  <c r="I62" i="2"/>
  <c r="T61" i="2"/>
  <c r="U61" i="2"/>
  <c r="S61" i="2"/>
  <c r="T60" i="2"/>
  <c r="U60" i="2"/>
  <c r="S60" i="2"/>
  <c r="T59" i="2"/>
  <c r="U59" i="2"/>
  <c r="S59" i="2"/>
  <c r="U58" i="2"/>
  <c r="T58" i="2"/>
  <c r="S58" i="2"/>
  <c r="I58" i="2"/>
  <c r="U57" i="2"/>
  <c r="T57" i="2"/>
  <c r="S57" i="2"/>
  <c r="T56" i="2"/>
  <c r="U56" i="2"/>
  <c r="S56" i="2"/>
  <c r="T55" i="2"/>
  <c r="U55" i="2"/>
  <c r="S55" i="2"/>
  <c r="T54" i="2"/>
  <c r="U54" i="2"/>
  <c r="S54" i="2"/>
  <c r="I54" i="2"/>
  <c r="T53" i="2"/>
  <c r="U53" i="2"/>
  <c r="S53" i="2"/>
  <c r="U52" i="2"/>
  <c r="T52" i="2"/>
  <c r="S52" i="2"/>
  <c r="T51" i="2"/>
  <c r="U51" i="2"/>
  <c r="S51" i="2"/>
  <c r="T50" i="2"/>
  <c r="U50" i="2"/>
  <c r="S50" i="2"/>
  <c r="I50" i="2"/>
  <c r="T49" i="2"/>
  <c r="U49" i="2"/>
  <c r="S49" i="2"/>
  <c r="T48" i="2"/>
  <c r="U48" i="2"/>
  <c r="S48" i="2"/>
  <c r="U47" i="2"/>
  <c r="T47" i="2"/>
  <c r="S47" i="2"/>
  <c r="T46" i="2"/>
  <c r="U46" i="2"/>
  <c r="S46" i="2"/>
  <c r="I46" i="2"/>
  <c r="T45" i="2"/>
  <c r="U45" i="2"/>
  <c r="S45" i="2"/>
  <c r="T44" i="2"/>
  <c r="U44" i="2"/>
  <c r="S44" i="2"/>
  <c r="T43" i="2"/>
  <c r="U43" i="2"/>
  <c r="S43" i="2"/>
  <c r="U42" i="2"/>
  <c r="T42" i="2"/>
  <c r="S42" i="2"/>
  <c r="I42" i="2"/>
  <c r="U41" i="2"/>
  <c r="T41" i="2"/>
  <c r="S41" i="2"/>
  <c r="T40" i="2"/>
  <c r="U40" i="2"/>
  <c r="S40" i="2"/>
  <c r="T39" i="2"/>
  <c r="U39" i="2"/>
  <c r="S39" i="2"/>
  <c r="T38" i="2"/>
  <c r="U38" i="2"/>
  <c r="S38" i="2"/>
  <c r="I38" i="2"/>
  <c r="T37" i="2"/>
  <c r="U37" i="2"/>
  <c r="S37" i="2"/>
  <c r="U36" i="2"/>
  <c r="T36" i="2"/>
  <c r="S36" i="2"/>
  <c r="T35" i="2"/>
  <c r="U35" i="2"/>
  <c r="S35" i="2"/>
  <c r="T34" i="2"/>
  <c r="U34" i="2"/>
  <c r="S34" i="2"/>
  <c r="I34" i="2"/>
  <c r="T33" i="2"/>
  <c r="S33" i="2"/>
  <c r="U33" i="2"/>
  <c r="T32" i="2"/>
  <c r="S32" i="2"/>
  <c r="U32" i="2"/>
  <c r="S31" i="2"/>
  <c r="T31" i="2"/>
  <c r="U31" i="2"/>
  <c r="T30" i="2"/>
  <c r="S30" i="2"/>
  <c r="U30" i="2"/>
  <c r="I30" i="2"/>
  <c r="T29" i="2"/>
  <c r="U29" i="2"/>
  <c r="S29" i="2"/>
  <c r="T28" i="2"/>
  <c r="U28" i="2"/>
  <c r="S28" i="2"/>
  <c r="T27" i="2"/>
  <c r="U27" i="2"/>
  <c r="S27" i="2"/>
  <c r="U26" i="2"/>
  <c r="T26" i="2"/>
  <c r="S26" i="2"/>
  <c r="I26" i="2"/>
  <c r="U25" i="2"/>
  <c r="T25" i="2"/>
  <c r="S25" i="2"/>
  <c r="T24" i="2"/>
  <c r="U24" i="2"/>
  <c r="S24" i="2"/>
  <c r="T23" i="2"/>
  <c r="S23" i="2"/>
  <c r="T22" i="2"/>
  <c r="S22" i="2"/>
  <c r="I22" i="2"/>
  <c r="T21" i="2"/>
  <c r="U21" i="2"/>
  <c r="S21" i="2"/>
  <c r="U20" i="2"/>
  <c r="T20" i="2"/>
  <c r="S20" i="2"/>
  <c r="T19" i="2"/>
  <c r="S19" i="2"/>
  <c r="T18" i="2"/>
  <c r="S18" i="2"/>
  <c r="I18" i="2"/>
  <c r="T17" i="2"/>
  <c r="U17" i="2"/>
  <c r="S17" i="2"/>
  <c r="T16" i="2"/>
  <c r="S16" i="2"/>
  <c r="U16" i="2"/>
  <c r="T15" i="2"/>
  <c r="S15" i="2"/>
  <c r="U15" i="2"/>
  <c r="T14" i="2"/>
  <c r="S14" i="2"/>
  <c r="I14" i="2"/>
  <c r="T13" i="2"/>
  <c r="U13" i="2"/>
  <c r="S13" i="2"/>
  <c r="T12" i="2"/>
  <c r="U12" i="2"/>
  <c r="S12" i="2"/>
  <c r="T11" i="2"/>
  <c r="S11" i="2"/>
  <c r="U10" i="2"/>
  <c r="T10" i="2"/>
  <c r="T106" i="2"/>
  <c r="S10" i="2"/>
  <c r="I10" i="2"/>
  <c r="U22" i="2"/>
  <c r="U19" i="2"/>
  <c r="U18" i="2"/>
  <c r="U11" i="2"/>
  <c r="U23" i="2"/>
  <c r="U14" i="2"/>
  <c r="S106" i="2"/>
  <c r="I106" i="2"/>
  <c r="S11" i="1"/>
  <c r="T11" i="1"/>
  <c r="S12" i="1"/>
  <c r="T12" i="1"/>
  <c r="S13" i="1"/>
  <c r="T13" i="1"/>
  <c r="S14" i="1"/>
  <c r="T14" i="1"/>
  <c r="S15" i="1"/>
  <c r="T15" i="1"/>
  <c r="U15" i="1"/>
  <c r="S16" i="1"/>
  <c r="U16" i="1"/>
  <c r="T16" i="1"/>
  <c r="S17" i="1"/>
  <c r="T17" i="1"/>
  <c r="S18" i="1"/>
  <c r="T18" i="1"/>
  <c r="S19" i="1"/>
  <c r="U19" i="1"/>
  <c r="T19" i="1"/>
  <c r="S20" i="1"/>
  <c r="U20" i="1"/>
  <c r="T20" i="1"/>
  <c r="S21" i="1"/>
  <c r="T21" i="1"/>
  <c r="S22" i="1"/>
  <c r="U22" i="1"/>
  <c r="T22" i="1"/>
  <c r="S23" i="1"/>
  <c r="T23" i="1"/>
  <c r="S24" i="1"/>
  <c r="U24" i="1"/>
  <c r="T24" i="1"/>
  <c r="S25" i="1"/>
  <c r="T25" i="1"/>
  <c r="S26" i="1"/>
  <c r="U26" i="1"/>
  <c r="T26" i="1"/>
  <c r="S27" i="1"/>
  <c r="T27" i="1"/>
  <c r="U27" i="1"/>
  <c r="S28" i="1"/>
  <c r="U28" i="1"/>
  <c r="T28" i="1"/>
  <c r="S29" i="1"/>
  <c r="T29" i="1"/>
  <c r="U29" i="1"/>
  <c r="S30" i="1"/>
  <c r="U30" i="1"/>
  <c r="T30" i="1"/>
  <c r="S31" i="1"/>
  <c r="T31" i="1"/>
  <c r="S32" i="1"/>
  <c r="U32" i="1"/>
  <c r="T32" i="1"/>
  <c r="S33" i="1"/>
  <c r="T33" i="1"/>
  <c r="S34" i="1"/>
  <c r="U34" i="1"/>
  <c r="T34" i="1"/>
  <c r="S35" i="1"/>
  <c r="T35" i="1"/>
  <c r="S36" i="1"/>
  <c r="U36" i="1"/>
  <c r="T36" i="1"/>
  <c r="S37" i="1"/>
  <c r="T37" i="1"/>
  <c r="U37" i="1"/>
  <c r="S38" i="1"/>
  <c r="T38" i="1"/>
  <c r="S39" i="1"/>
  <c r="T39" i="1"/>
  <c r="S40" i="1"/>
  <c r="T40" i="1"/>
  <c r="S41" i="1"/>
  <c r="U41" i="1"/>
  <c r="T41" i="1"/>
  <c r="S42" i="1"/>
  <c r="T42" i="1"/>
  <c r="S43" i="1"/>
  <c r="T43" i="1"/>
  <c r="S44" i="1"/>
  <c r="U44" i="1"/>
  <c r="T44" i="1"/>
  <c r="S45" i="1"/>
  <c r="T45" i="1"/>
  <c r="S46" i="1"/>
  <c r="U46" i="1"/>
  <c r="T46" i="1"/>
  <c r="S47" i="1"/>
  <c r="U47" i="1"/>
  <c r="T47" i="1"/>
  <c r="S48" i="1"/>
  <c r="U48" i="1"/>
  <c r="T48" i="1"/>
  <c r="S49" i="1"/>
  <c r="T49" i="1"/>
  <c r="S50" i="1"/>
  <c r="U50" i="1"/>
  <c r="T50" i="1"/>
  <c r="S51" i="1"/>
  <c r="T51" i="1"/>
  <c r="S52" i="1"/>
  <c r="U52" i="1"/>
  <c r="T52" i="1"/>
  <c r="S53" i="1"/>
  <c r="T53" i="1"/>
  <c r="S54" i="1"/>
  <c r="T54" i="1"/>
  <c r="U54" i="1"/>
  <c r="S55" i="1"/>
  <c r="T55" i="1"/>
  <c r="U55" i="1"/>
  <c r="S56" i="1"/>
  <c r="U56" i="1"/>
  <c r="T56" i="1"/>
  <c r="S57" i="1"/>
  <c r="T57" i="1"/>
  <c r="S58" i="1"/>
  <c r="T58" i="1"/>
  <c r="S59" i="1"/>
  <c r="T59" i="1"/>
  <c r="S60" i="1"/>
  <c r="U60" i="1"/>
  <c r="T60" i="1"/>
  <c r="S61" i="1"/>
  <c r="T61" i="1"/>
  <c r="U61" i="1"/>
  <c r="S62" i="1"/>
  <c r="U62" i="1"/>
  <c r="T62" i="1"/>
  <c r="S63" i="1"/>
  <c r="T63" i="1"/>
  <c r="S64" i="1"/>
  <c r="U64" i="1"/>
  <c r="T64" i="1"/>
  <c r="S65" i="1"/>
  <c r="T65" i="1"/>
  <c r="S66" i="1"/>
  <c r="U66" i="1"/>
  <c r="T66" i="1"/>
  <c r="S67" i="1"/>
  <c r="T67" i="1"/>
  <c r="U67" i="1"/>
  <c r="S68" i="1"/>
  <c r="T68" i="1"/>
  <c r="S69" i="1"/>
  <c r="T69" i="1"/>
  <c r="S70" i="1"/>
  <c r="U70" i="1"/>
  <c r="T70" i="1"/>
  <c r="S71" i="1"/>
  <c r="T71" i="1"/>
  <c r="S72" i="1"/>
  <c r="U72" i="1"/>
  <c r="T72" i="1"/>
  <c r="S73" i="1"/>
  <c r="T73" i="1"/>
  <c r="S74" i="1"/>
  <c r="T74" i="1"/>
  <c r="S75" i="1"/>
  <c r="T75" i="1"/>
  <c r="S76" i="1"/>
  <c r="U76" i="1"/>
  <c r="T76" i="1"/>
  <c r="S77" i="1"/>
  <c r="T77" i="1"/>
  <c r="U77" i="1"/>
  <c r="S78" i="1"/>
  <c r="U78" i="1"/>
  <c r="T78" i="1"/>
  <c r="S79" i="1"/>
  <c r="T79" i="1"/>
  <c r="S80" i="1"/>
  <c r="U80" i="1"/>
  <c r="T80" i="1"/>
  <c r="S81" i="1"/>
  <c r="T81" i="1"/>
  <c r="S82" i="1"/>
  <c r="U82" i="1"/>
  <c r="T82" i="1"/>
  <c r="S83" i="1"/>
  <c r="T83" i="1"/>
  <c r="U83" i="1"/>
  <c r="S84" i="1"/>
  <c r="T84" i="1"/>
  <c r="S85" i="1"/>
  <c r="T85" i="1"/>
  <c r="S86" i="1"/>
  <c r="U86" i="1"/>
  <c r="T86" i="1"/>
  <c r="S87" i="1"/>
  <c r="T87" i="1"/>
  <c r="S88" i="1"/>
  <c r="U88" i="1"/>
  <c r="T88" i="1"/>
  <c r="S89" i="1"/>
  <c r="T89" i="1"/>
  <c r="S90" i="1"/>
  <c r="T90" i="1"/>
  <c r="S91" i="1"/>
  <c r="T91" i="1"/>
  <c r="S92" i="1"/>
  <c r="U92" i="1"/>
  <c r="T92" i="1"/>
  <c r="S93" i="1"/>
  <c r="T93" i="1"/>
  <c r="U93" i="1"/>
  <c r="S94" i="1"/>
  <c r="U94" i="1"/>
  <c r="T94" i="1"/>
  <c r="S95" i="1"/>
  <c r="T95" i="1"/>
  <c r="S96" i="1"/>
  <c r="U96" i="1"/>
  <c r="T96" i="1"/>
  <c r="S97" i="1"/>
  <c r="T97" i="1"/>
  <c r="S98" i="1"/>
  <c r="U98" i="1"/>
  <c r="T98" i="1"/>
  <c r="S99" i="1"/>
  <c r="T99" i="1"/>
  <c r="U99" i="1"/>
  <c r="S100" i="1"/>
  <c r="T100" i="1"/>
  <c r="S101" i="1"/>
  <c r="T101" i="1"/>
  <c r="S102" i="1"/>
  <c r="U102" i="1"/>
  <c r="T102" i="1"/>
  <c r="S103" i="1"/>
  <c r="T103" i="1"/>
  <c r="S104" i="1"/>
  <c r="U104" i="1"/>
  <c r="T104" i="1"/>
  <c r="S105" i="1"/>
  <c r="T105" i="1"/>
  <c r="T10" i="1"/>
  <c r="S10" i="1"/>
  <c r="U105" i="1"/>
  <c r="U103" i="1"/>
  <c r="U101" i="1"/>
  <c r="U100" i="1"/>
  <c r="U97" i="1"/>
  <c r="U95" i="1"/>
  <c r="U91" i="1"/>
  <c r="U90" i="1"/>
  <c r="U89" i="1"/>
  <c r="U87" i="1"/>
  <c r="U85" i="1"/>
  <c r="U84" i="1"/>
  <c r="U81" i="1"/>
  <c r="U79" i="1"/>
  <c r="U75" i="1"/>
  <c r="U74" i="1"/>
  <c r="U73" i="1"/>
  <c r="U71" i="1"/>
  <c r="U69" i="1"/>
  <c r="U68" i="1"/>
  <c r="U65" i="1"/>
  <c r="U63" i="1"/>
  <c r="U59" i="1"/>
  <c r="U58" i="1"/>
  <c r="U57" i="1"/>
  <c r="U53" i="1"/>
  <c r="U51" i="1"/>
  <c r="U49" i="1"/>
  <c r="U45" i="1"/>
  <c r="U35" i="1"/>
  <c r="U33" i="1"/>
  <c r="U31" i="1"/>
  <c r="U25" i="1"/>
  <c r="U23" i="1"/>
  <c r="U21" i="1"/>
  <c r="U13" i="1"/>
  <c r="U11" i="1"/>
  <c r="U17" i="1"/>
  <c r="U106" i="2"/>
  <c r="U14" i="1"/>
  <c r="U18" i="1"/>
  <c r="U43" i="1"/>
  <c r="U40" i="1"/>
  <c r="U39" i="1"/>
  <c r="U38" i="1"/>
  <c r="U42" i="1"/>
  <c r="T106" i="1"/>
  <c r="U12" i="1"/>
  <c r="S106" i="1"/>
  <c r="U10" i="1"/>
  <c r="U106" i="1"/>
  <c r="I106" i="1"/>
</calcChain>
</file>

<file path=xl/sharedStrings.xml><?xml version="1.0" encoding="utf-8"?>
<sst xmlns="http://schemas.openxmlformats.org/spreadsheetml/2006/main" count="399" uniqueCount="207">
  <si>
    <t xml:space="preserve">META DE PRODUCTO </t>
  </si>
  <si>
    <t xml:space="preserve">LINEA BASE </t>
  </si>
  <si>
    <t>META  CUATRIENIO</t>
  </si>
  <si>
    <t>No MP</t>
  </si>
  <si>
    <t>INDICADOR</t>
  </si>
  <si>
    <t>% EJECUCIÓN META</t>
  </si>
  <si>
    <t>RECURSO PROPIO</t>
  </si>
  <si>
    <t xml:space="preserve">OTROS </t>
  </si>
  <si>
    <t>TOTAL</t>
  </si>
  <si>
    <t xml:space="preserve">TOTALES </t>
  </si>
  <si>
    <t xml:space="preserve">EJECUCIÓN  RECURSOS PROGRAMADOS </t>
  </si>
  <si>
    <t>ELABORÓ /NOMBRE</t>
  </si>
  <si>
    <t>REVISÓ/NOMBRE</t>
  </si>
  <si>
    <t>CARGO</t>
  </si>
  <si>
    <t>FECHA</t>
  </si>
  <si>
    <t>META  VIGENCIA</t>
  </si>
  <si>
    <t>COMPONENTE DE EFICACIA - PLAN DE ACCIÓN</t>
  </si>
  <si>
    <t>PROGRAMA ESTRATÉGICO</t>
  </si>
  <si>
    <t>PLAN DE DESARROLLO: "SEGURIDAD Y PROSPERIDAD 2016- 2020"</t>
  </si>
  <si>
    <t>ACTIVIDADES A DESARROLLAR PARA DAR CUMPLIMIENTO A LA META DE PRODUCTO</t>
  </si>
  <si>
    <t>SGP</t>
  </si>
  <si>
    <t>SGR</t>
  </si>
  <si>
    <t>RECURSOS FINANCIEROS (PESOS)</t>
  </si>
  <si>
    <t>AVANCE DE EJECUCIÓN META</t>
  </si>
  <si>
    <t>Planeado</t>
  </si>
  <si>
    <t>Ejecutado</t>
  </si>
  <si>
    <t>% EJECUCIÓN PRESUPUESTO</t>
  </si>
  <si>
    <t>OMAYRA ESPERANZA CORTÉS ARIZA</t>
  </si>
  <si>
    <t>SECRETARIA DE GESTIÓN INTEGRAL</t>
  </si>
  <si>
    <r>
      <t xml:space="preserve">Seguimiento- Observaciones
</t>
    </r>
    <r>
      <rPr>
        <b/>
        <sz val="8"/>
        <color theme="1"/>
        <rFont val="Calibri"/>
        <family val="2"/>
        <scheme val="minor"/>
      </rPr>
      <t xml:space="preserve"> (Columna de Uso Exclusivo de la Secretaría de Gestión Integral)</t>
    </r>
  </si>
  <si>
    <t xml:space="preserve">VALOR META ANUAL DE RESULTADO: </t>
  </si>
  <si>
    <t>Ciencia, Tecnología e Innovación</t>
  </si>
  <si>
    <t>Lograr la participación de por lo menos 5 personas en las convocatorias de Alto Nivel (maestrías y doctorados) realizadas a nivel departamental y nacional para promover capacidades en Ctel</t>
  </si>
  <si>
    <t>Número de personas soposeñas que participan en las convocatorias de Alto Nivel (maestrías y doctorados) a nivel departamental y nacional para promover capacidades en Ctel</t>
  </si>
  <si>
    <t>Implementar 12 procesos de formación en ciencia, tecnología e innovación en las Instituciones Educativas del municipio</t>
  </si>
  <si>
    <t>Número de procesos de formación en Ciencia, Tecnología e Innovación implementados</t>
  </si>
  <si>
    <t>Diseñar una estrategia de innovación social que involucre la implementación de estrategias para lograr la superación de la pobreza y pobreza extrema individual y el mejoramiento del entorno donde viven las familias con mayor situación de vulnerabilidad</t>
  </si>
  <si>
    <t>Número de estrategias de innovación social diseñadas y puestas en marcha</t>
  </si>
  <si>
    <t>Gestionar la formulación y puesta en marcha de un proyecto de ciencia, tecnología e innovación orientado a formentar el desarrollo de productos con valor agregado que generen beneficios económicos para la población soposeña</t>
  </si>
  <si>
    <t>Número de proyectos de ciencia, tecnología e innovación orientados a formentar el desarrollo de productos con valor agregado gestionados</t>
  </si>
  <si>
    <t>Vincular al municipio en el Centro Regional de Innovación, con el fin de promover el conocimiento, la competitividad y productividad</t>
  </si>
  <si>
    <t>Municipios vinculado al Centro Regional de Innovación</t>
  </si>
  <si>
    <t>EJE ESTRATÉGICO: DESARROLLO SOSTENIBLE Y ORDENADO PARA LOGRAR LA PROSPERIDAD</t>
  </si>
  <si>
    <t>DIMENSIÓN DE DESARROLLO: CIENCIA, TECNOLOGÍA E INNOVACIÓN -CTeI</t>
  </si>
  <si>
    <t>META DE RESULTADO: Vincular al municipio en el Centro Regional de Innovación, con el fin de promover el conocimiento, la competitividad y productividad</t>
  </si>
  <si>
    <t>VALOR META ANUAL DE RESULTADO: 0</t>
  </si>
  <si>
    <t>EJE ESTRATÉGICO: CALIDAD DE VIDA PARA LA PROSPERIDAD SOCIAL</t>
  </si>
  <si>
    <t xml:space="preserve">Superando la pobreza y pobreza extrema </t>
  </si>
  <si>
    <t>Identificar a las familias en pobreza extrema en el municipio y vincular al 100% al programa de superación de pobreza y pobreza extrema</t>
  </si>
  <si>
    <t>Porcentaje de familias identificadas y vinculadas al programa de superación de la pobreza extrema</t>
  </si>
  <si>
    <t>Caracterizar al 100% de  población víctima del conflicto y en pobreza extrema en el primer año</t>
  </si>
  <si>
    <t>Porcentaje de la población víctima del conflicto y en pobreza extrema caracterizada</t>
  </si>
  <si>
    <t>Realizar 8 ferias de oferta de servicios para las familias en pobreza extrema y víctimas del conflicto armado</t>
  </si>
  <si>
    <t xml:space="preserve">Número de ferias de oferta de servicios para las familias en pobreza y pobreza extrema realizadas </t>
  </si>
  <si>
    <t>Actualizar el plan de acción territorial para la atención integral y reparación de las víctimas del conflicto armado, incluyendo la formulación de una estrategia para atender un eventual postconflcito</t>
  </si>
  <si>
    <t xml:space="preserve">Número de planes de acción territorial actualizados </t>
  </si>
  <si>
    <t>Promover el goce efectivo de los derechos de la población víctima garantizando la ejecución del 60% de las acciones establecidas en el plan de acción territorial</t>
  </si>
  <si>
    <t>Porcentaje de avance en la ejecución del plan de acción territorial</t>
  </si>
  <si>
    <t>Realizar acompañamiento psicosocial al 100% de las familias víctimas identificadas en el municipio</t>
  </si>
  <si>
    <t>Porcentaje de familias victimas con acompañamiento psicosocial</t>
  </si>
  <si>
    <t>Actualizar el plan de contingencia municipal con el fin de promover la prevención y protección de las violaciones a los derechos humanos y adoptar medidas de protección integral a las víctimas</t>
  </si>
  <si>
    <t>Número de planes de contingencia actualizados</t>
  </si>
  <si>
    <t>Brindar ayuda humanitaria de emergencia al 100% de la población víctima del conflicto armado que lo requiera</t>
  </si>
  <si>
    <t>Porcentaje de población víctima del conflicto armado que requiere ayuda humanitaria de emergencia beneficiada</t>
  </si>
  <si>
    <t>Vincular al 100% de la población víctima del conflicto armado y pobalción en pobreza extrema en los programas sociales que garanticen su estabilización socioeconómica</t>
  </si>
  <si>
    <t>Porcentaje de población víctima del conflicto armado y en pobreza extrema vinculada a los programas sociales que garantizan su estabilización socioeconómica</t>
  </si>
  <si>
    <t>Apoyar el fortalecimiento de la mesa de participación de víctimas, con el fin de promover la participación activa de la población víctima del conflicto en los espacios de participación ciudadana</t>
  </si>
  <si>
    <t>Número de mesas de participación de víctimas fortalecidas</t>
  </si>
  <si>
    <t>ND</t>
  </si>
  <si>
    <t>Servicios públicos para todos</t>
  </si>
  <si>
    <t>Promover la ampliación de las expansiones de alumbrado público en 300 nuevas luminarias</t>
  </si>
  <si>
    <t>Lograr la modernización del sistema de alumbrado público municipal en el 100% del territorio municipal</t>
  </si>
  <si>
    <t>Realizar el censo de usuarios del alumbrado público con el fin de garantizar el cobro adecuado del impuesto de alumbrado público</t>
  </si>
  <si>
    <t>Promover la instalación de tecnología que facilite el acceso a internet de la comunidad soposeña en tres sectores más</t>
  </si>
  <si>
    <t xml:space="preserve">Gestionar y viabilizar la expansión de la red de gas natural hacia 5 veredas y sectores del municipio </t>
  </si>
  <si>
    <t>Diseñar y gestionar un proyecto para lograr la entrega de subsidios para la población de los estratos 1 y 2 como apoyo para facilitar la conexión domiciliaria al servicio de gas natural</t>
  </si>
  <si>
    <t>Número de nuevas luminarias instaladas en el municipio</t>
  </si>
  <si>
    <t>Porcentaje del territorio municipal que cuenta con el sistema de alumbrado público modernizado</t>
  </si>
  <si>
    <t xml:space="preserve">Número de censos de usuarios del alumbrado público realizados </t>
  </si>
  <si>
    <t>Número de sectores del Municipio con cobertura de internet.</t>
  </si>
  <si>
    <t>Número de sectores/veredas gestionados y viabilizados para la expansión de la Red de Gas Natural</t>
  </si>
  <si>
    <t>Número de proyectos para lograr la entrega de subsidios para la población de los estratos 1 y 2 diseñados y gestionados</t>
  </si>
  <si>
    <t>DIMENSIÓN DE DESARROLLO: OTROS SERVICIOS PÚBLICOS</t>
  </si>
  <si>
    <t>META DE RESULTADO: Lograr cobertura de alumbrado público en el 100% de los sectores y veredas del municipio/ Brindar cobertura del servicio de internet al 91% de la población Soposeña / Aumentar la cobertura de acceso al servicio de gas natural al 70% de la población soposeña</t>
  </si>
  <si>
    <t>VALOR META ANUAL DE RESULTADO:  100%/ 91%/ 70%</t>
  </si>
  <si>
    <t>RESPONSABLE: SECRETARIA DE GESTIÓN INTEGRAL</t>
  </si>
  <si>
    <t>DIMENSIÓN DE DESARROLLO: CALIDAD DEL SERVICIO AL CLIENTE Y SISTEMA DE INFORMACIÓN MUNICIPAL</t>
  </si>
  <si>
    <t>EJE ESTRATÉGICO: ADMINISTRACIÓN CON EQUIDAD, TRANSPARENCIA Y EFECTIVIDAD</t>
  </si>
  <si>
    <t>META DE RESULTADO: Satisfacer las necesidades del cliente y lograr que el 93% de la población evaluada tenga percepción positiva sobre los productos entregados y servicios ofrecidos/ Consolidar el sistema de información municipal, promoviendo la mejora de la producción de estadísticas y el análisis de datos, a través de la unificación de bases de datos</t>
  </si>
  <si>
    <t>Elaborar, implementar y dar cumplimiento al 98% de las acciones propuestas en el plan anticorrupción anualmente</t>
  </si>
  <si>
    <t>Porcentaje de cumplimiento del plan anticorrupción anualmente</t>
  </si>
  <si>
    <t>Calidad del servicio al cliente</t>
  </si>
  <si>
    <t>EJE ESTRATÉGICO: CONSTRUYENDO INFRAESTRUCTURA PARA LA PROSPERIDAD SOCIAL</t>
  </si>
  <si>
    <t>Realizar anualmente 15 auditorias internas con el fin de promover la certificación del municipio en la norma ISO 9001 y NTCGP 1000</t>
  </si>
  <si>
    <t>Número de auditorias realizadas anualmente al total de los procesos de la Administracion Municipal</t>
  </si>
  <si>
    <t>Buscar que el municipio obtenga una calificación del MECI igual o superior al 95%</t>
  </si>
  <si>
    <t>Porcentaje de evaluación del MECI</t>
  </si>
  <si>
    <t>Fortalecer  el  sistema de control de quejas y reclamos  de la  Administración Municipal, garantizando el seguimiento continuo  que  permita dar respuesta oportuna  a  las  necesidades de la comunidad.</t>
  </si>
  <si>
    <t>Número de seguimientos anuales del estado de las PQRS</t>
  </si>
  <si>
    <t>Revisar y actualizar el procedimiento de atención al ciudadano fortaleciendo los canales de atención que permitan medir la satisfacción en relación con los trámites y servicios que presta la Entidad.</t>
  </si>
  <si>
    <t xml:space="preserve">Número de procedimientos de atención al ciudadano que permiten fortalecer los canales de atención y medir la satisfacción del cliente revisados y actualizados </t>
  </si>
  <si>
    <t>Implementar la estrategia de gobierno en línea en un 80%</t>
  </si>
  <si>
    <t>Porcentaje de avance en la implementación de la estrategia de gobierno en línea</t>
  </si>
  <si>
    <t>Implementar y poner en funcionamiento un sistema integrado de gestión para el municipio de Sopó</t>
  </si>
  <si>
    <t>Número de sistemas integrados implementados y en funcionamiento</t>
  </si>
  <si>
    <t>Adelantar el proceso de implementación del sistema de gestión ambiental institucional para obtener la Certificación Ambiental en la ISO 14001</t>
  </si>
  <si>
    <t>Número de procesos de implementación del sistema de gestión ambiental institucional para obtener la Certificación Ambiental adelantados</t>
  </si>
  <si>
    <t>Elaborar la política de racionalización de trámites para el municipio de Sopó, que contemple la simplificación, estandarización,  eliminación, optimización y automatización de trámites en el municipio de Sopó</t>
  </si>
  <si>
    <t>Número de políticas de racionalización de trámites elaboradas e implementadas</t>
  </si>
  <si>
    <t>Elaborar un plan de trabajo para mejorar el proceso de gestión documental del municipio y ponerlo en marcha garantizando la implementación del 50% de las acciones establecidas</t>
  </si>
  <si>
    <t>Porcentaje de implementación del plan de trabajo de mejora del proceso de gestión documental</t>
  </si>
  <si>
    <t xml:space="preserve">Realizar seguimiento semestral al plan de desarrollo municipal, promoviendo la elaboración de fichas técnicas por indicador </t>
  </si>
  <si>
    <t>Número de seguimientos realizados al plan de desarrollo municipal</t>
  </si>
  <si>
    <t>Realizar un diagnóstico del sistema de información municipal, determinando el inventario de bases de datos y los herramientas necesarias para promover su organización, consolidación y análisis</t>
  </si>
  <si>
    <t>Reconociendo nuestro territorio</t>
  </si>
  <si>
    <t>Número de diagnósticos realizados sobre el sistema de información municipal</t>
  </si>
  <si>
    <t>Elaborar e implementar gradualmente una estrategia de focalización que permita mejorar el acercamiento de la oferta a la población con mayores necesidades y vulnerabilidades</t>
  </si>
  <si>
    <t>Número de estrategias de focalización elaboradas e implementadas gradualmente en el municipio</t>
  </si>
  <si>
    <t xml:space="preserve">Diseñar, elaborar y aplicar el 100% de los instrumentos que se requieran para realizar la captura de información necesaria para la toma de decisiones y garantizar el seguimiento de las metas del plan de desarrollo municipal </t>
  </si>
  <si>
    <t>Porcentaje de instrumentos que se requieran para realizar la captura de información elaborados y aplicados</t>
  </si>
  <si>
    <t xml:space="preserve">Garantizar la actualización constante del  banco de proyectos municipal, promoviendo el ejercicio de la planeación estratégica como fundamento del éxito de la ejecución fisica y presupuestal </t>
  </si>
  <si>
    <t>Número de bancos de proyectos actualizados</t>
  </si>
  <si>
    <t>Garantizar anualmente la implementación de la metodología del Sisbén que sea señala por el Departamento Nacional de Planeación</t>
  </si>
  <si>
    <t>Número de metodologías del Sisbén implementadas anualmente de acuerdo a los lineamientos del DNP</t>
  </si>
  <si>
    <t>Garantizar la superación de las condiciones de pobreza extrema del 80% de las familias identificadas a través de la Red Unidos y población víctima del conflicto armado</t>
  </si>
  <si>
    <t>Porcentaje de familias que superan sus condiciones de pobreza extrema.</t>
  </si>
  <si>
    <t>DIMENSIÓN DE DESARROLLO: POBREZA EXTREMA Y VÍCTIMAS DEL CONFLICTO ARMADO</t>
  </si>
  <si>
    <t>META DE RESULTADO: Garantizar la superación de las condiciones de pobreza extrema del 80% de las familias identificadas a través de la Red Unidos y población víctima del conflicto armado</t>
  </si>
  <si>
    <t>Lograr cobertura de alumbrado público en el 100% de los sectores y veredas del municipio</t>
  </si>
  <si>
    <t>Cobertura de alumbrado público en sectores y veredas del municipio</t>
  </si>
  <si>
    <t xml:space="preserve">Brindar cobertura del servicio de internet al 91% de la población Soposeña </t>
  </si>
  <si>
    <t>Cobertura de acceso al servicio de internet</t>
  </si>
  <si>
    <t>Aumentar la cobertura de acceso al servicio de gas natural al 70% de la población soposeña</t>
  </si>
  <si>
    <t xml:space="preserve">Cobertura de acceso al servicio de  gas natural </t>
  </si>
  <si>
    <t>15 DE ENERO DE 2016</t>
  </si>
  <si>
    <t>VALOR META ANUAL DE RESULTADO: 0%</t>
  </si>
  <si>
    <t xml:space="preserve">Prestación de servicios de apoyo a la gestión de un encuestador del sisbén y consolidador de información para el sistema de información municipal </t>
  </si>
  <si>
    <t xml:space="preserve">Prestación de servicios para realizar la auditoria  de seguimiento al  sistema de gestión de calidad del municipio de Sopó. </t>
  </si>
  <si>
    <t>Compra de materiales para la restauración de mueblería, decoración y tapicería que permitan dejar la donación en estado optimo</t>
  </si>
  <si>
    <t>Prestación de servicios profesionales y asesoría y apoyo a la gestión para fortalecer el manejo de los temas asociados al sistema general de regalías</t>
  </si>
  <si>
    <t xml:space="preserve">Servicios de apoyo a la gestión para la organización, clasificación depuración y ordenación del archivo central </t>
  </si>
  <si>
    <t xml:space="preserve">Prestación  de servicios de apoyo a la gestión del área de control interno y gestión integral para el sostenimiento del MECI y el SGC </t>
  </si>
  <si>
    <t xml:space="preserve">Prestación de servicios profesionales para la formación de auditores internos ISO 9001 2015 y NTCGP 100 2009 desarrollando el ciclo de auditorías internas al sistema de gestión de calidad </t>
  </si>
  <si>
    <t>Dar continuidad al contrato de concesión del alumbrado público</t>
  </si>
  <si>
    <t>Dar continuidad al contrato de interventoría del alumbrado público</t>
  </si>
  <si>
    <t>Dar continuidad al contrato de facturación con Codensa S.A.</t>
  </si>
  <si>
    <t>Contratación de servicios para realizar el levantamiento del censo de alumbrado público</t>
  </si>
  <si>
    <t>Suministro de fichas para el Sisbén</t>
  </si>
  <si>
    <t>Realizar las gestiones correspondientes con Codensa S.A. para lograr la modernización del Sistema</t>
  </si>
  <si>
    <t>Adelantar el plan de expansiones previsto en los planes anuales de Alumbrado Público</t>
  </si>
  <si>
    <t>Gestionar la ampliación de cobertura de internet a través de WIFI</t>
  </si>
  <si>
    <t>Realizar reuniones con gas natural para promover la expansión de la red hacia los sectores que faltan por cobertura</t>
  </si>
  <si>
    <t>Realizar las indagaciones correspondientes con gas natural para conocer el procedimiento para acceder a los subsidios de los estratos 1 y 2</t>
  </si>
  <si>
    <t>Gestionar la expansión de la red hacia sectores sin cobertura en el municipio</t>
  </si>
  <si>
    <t>VIGENCIA: 2017</t>
  </si>
  <si>
    <t>Realizar la convocatoria de soposeños a nivel de maestrías y doctorados para promover capacidades de CTeI</t>
  </si>
  <si>
    <t>Indagar con la gobernación, Colciencias y Prosperidad Social sobre convocatorias para fortalecer competencias en CTeI para soposeños</t>
  </si>
  <si>
    <t>Gestionar con Prosperidad Social procesos de formación en CTeI</t>
  </si>
  <si>
    <t>Gestionar con la Gobernación de Cundinamarca procesos de formación en CTeI</t>
  </si>
  <si>
    <t>Gestionar con Colciencias procesos de formación en CTeI</t>
  </si>
  <si>
    <t>Realizar la convocatoria para innovadores para diseñar y cocrear la estrategia de innovación social para superar pobreza extrema</t>
  </si>
  <si>
    <t>Implementar una estrategia de innovación social para fortalecer la generación de ingresos en el municipio de Sopó</t>
  </si>
  <si>
    <t>Poner en marcha el proyecto de producción de orgánicos, en el marco del proyecto de agricultura sostenible</t>
  </si>
  <si>
    <t>Gestionar con la gobernación la elaboración de un proyecto para promover la creación de un Centro de Innovación Regional</t>
  </si>
  <si>
    <t>Prestación de servicios para apoyar el proceso de acompañamiento y gestión de oferta para la población vulnerable del municipio de Sopó- PyPE</t>
  </si>
  <si>
    <t>Realizar campañas de busqueda de las familias que no fueron ubicadas en el proceso del año 2016</t>
  </si>
  <si>
    <t>Suministro de refrigerios para el desarrollo de las  actividades de las familias en situación de vulnerabilidad del municipio. PyPE</t>
  </si>
  <si>
    <t>Revisar el documento del Decreto de Plan de Acción existente y actualizarlo en el marco del CPS y del CTJT de ser necesario</t>
  </si>
  <si>
    <t>Realizar seguimiento al plan de acción del documento Plan de Acción Territorial PAT</t>
  </si>
  <si>
    <t>Realizar dos talleres de acompañamiento psicosocial a las familias victimas del conflicto armado y canalizar los casos que sean requeridos al profesional psicosocial de la Comisaría de Familia</t>
  </si>
  <si>
    <t>Revisar y actualizar el documento del plan de contingencia para el municipio de Sopó</t>
  </si>
  <si>
    <t>Contratación de alojamiento, alimentación, transporte y demás servicios requeridos para brindar atención humanitaria de emergencia a la pobalción vítima del conflicto armado</t>
  </si>
  <si>
    <t>Brindar apoyo logístico a la mesa de participación de victimas (150 refrigerios)</t>
  </si>
  <si>
    <t>Apoyo de transporte para garantizar la participación de los integrantes de la mesa en espacios municipales, departamentales y nacionales</t>
  </si>
  <si>
    <t>Prestación de servicios para apoyar el proceso de implementación de la Ley 1448 de 2011 por la cual se dictan medidas de atención, asistencia y reparación integral a las víctimas del conflicto armado interno y realizar acompañamiento y gestión de oferta para las familias en pobreza extrema PyPE</t>
  </si>
  <si>
    <t>Prestación de servicios para apoyar el proceso de implementación de la Ley 1448 de 2011 por la cual se dictan medidas de atención, asistencia y reparación integral a las víctimas del conflicto armado interno y realizar acompañamiento y gestión de oferta para las familias en pobreza extrema VCA</t>
  </si>
  <si>
    <t>Asistencia Funeraria víctimas</t>
  </si>
  <si>
    <t>Realizar dos talleres anuales sobre derechos a la población victima del conflicto y a los integrantes de la mesa de participación de víctimas</t>
  </si>
  <si>
    <t>Garantizar el acceso a la oferta institucional de todas las familias que lo requieran con el fin de avanzar en el cumplimiento de los logros trazadores sobre medición de pobreza extrema.</t>
  </si>
  <si>
    <t>Prestar servicios para acompañar el proceso de formación del programa de vivienda saludable PyPE</t>
  </si>
  <si>
    <t>Realizar la feria de salud en el marco del programa Más Familias en Acción. PyPE- Contratación alimentación para prestadores de servicios</t>
  </si>
  <si>
    <t>Realizar una feria anual de servicios para las familias en situación de vulnerabilidad. PyPE- Contratación alimentación para prestadores de servicios</t>
  </si>
  <si>
    <t>Realizar acompañamiento a la población víctima para garantizar que conocen sus derechos y logran su goce efectivo</t>
  </si>
  <si>
    <t>Prestar servicios para acompañar el proceso de formación del programa de vivienda saludable VCA</t>
  </si>
  <si>
    <t>Suministro de refrigerios para el desarrollo de las  actividades del sistema de gestión de la calidad</t>
  </si>
  <si>
    <t>Sumnistro de papelería con la nueva política de calidad</t>
  </si>
  <si>
    <t>Identificar los instrumentos de medición y captura de información requeridos para realizar mediciones y aplicarlos</t>
  </si>
  <si>
    <t>Diseñar la propuesta de focalización</t>
  </si>
  <si>
    <t>Avanzar en el proceso de consolidación del sistema de información municipal</t>
  </si>
  <si>
    <t>Prestación de servicios profesionales para apoyar el proceso de formulación de políticas públicas y seguimientos al cumplimiento de las mismas, incluido el plan de desarrollo municipal</t>
  </si>
  <si>
    <t>Iniciar el proceso de certificación en gestión ambiental y la integración con el sistema de gestión de calidad</t>
  </si>
  <si>
    <t>Contratar el suministro de energía para el municipio de Sopó</t>
  </si>
  <si>
    <t>Sopó Revive el Campo y seguridad Alimentaria</t>
  </si>
  <si>
    <t>Arrendamiento predio Carrizalito</t>
  </si>
  <si>
    <t>Banco de alimentos</t>
  </si>
  <si>
    <t>Seguridad alimentaria, responsabilidad de todos y todas</t>
  </si>
  <si>
    <t>Servicios de apoyo profesionales para tratar temas de importancia sobre alumbrado público</t>
  </si>
  <si>
    <t>Prestación de servicios para apoyar el proceso de acompañamiento y gestión de oferta para la población vulnerable del municipio de Sopó- PyPE- Lina Moreno</t>
  </si>
  <si>
    <t>Plan departamental de aguas</t>
  </si>
  <si>
    <t>Convenio de Bolsas</t>
  </si>
  <si>
    <t>Contrato de prestación de servicios para monitoreo de proyectos agropecuarios</t>
  </si>
  <si>
    <t>Contrato de prestación de servicios para monitoreo de proyectos agropecuarios y programas pobreza extrema</t>
  </si>
  <si>
    <t>Consolidar 4 cadenas productivas en el municipio garantizando la calidad del proceso desde la producción hasta la comercialización</t>
  </si>
  <si>
    <t>Número de cadenas productivas consolidadas</t>
  </si>
  <si>
    <t>Servicios públicos domiciliarios</t>
  </si>
  <si>
    <t>Tranferencias de recursos para dar cumplimiento de PDA y programa de aseo</t>
  </si>
  <si>
    <t>Realizar la trasnferencia de recursos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</si>
</sst>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Protection="1"/>
    <xf numFmtId="0" fontId="5" fillId="0" borderId="1" xfId="0" applyFont="1" applyBorder="1" applyAlignment="1" applyProtection="1">
      <alignment horizontal="justify" vertical="center" wrapText="1"/>
    </xf>
    <xf numFmtId="0" fontId="0" fillId="0" borderId="0" xfId="0" applyAlignment="1" applyProtection="1">
      <alignment horizontal="center" vertical="center" wrapText="1"/>
    </xf>
    <xf numFmtId="165" fontId="5" fillId="2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top"/>
    </xf>
    <xf numFmtId="0" fontId="5" fillId="0" borderId="10" xfId="0" applyFont="1" applyBorder="1" applyAlignment="1" applyProtection="1">
      <alignment horizontal="justify" vertical="center" wrapText="1"/>
    </xf>
    <xf numFmtId="165" fontId="5" fillId="2" borderId="10" xfId="1" applyNumberFormat="1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165" fontId="5" fillId="2" borderId="14" xfId="1" applyNumberFormat="1" applyFont="1" applyFill="1" applyBorder="1" applyAlignment="1" applyProtection="1">
      <alignment horizontal="center" vertical="center" wrapText="1"/>
    </xf>
    <xf numFmtId="9" fontId="1" fillId="0" borderId="18" xfId="2" applyFont="1" applyBorder="1" applyProtection="1"/>
    <xf numFmtId="9" fontId="1" fillId="0" borderId="16" xfId="2" applyFont="1" applyBorder="1" applyProtection="1"/>
    <xf numFmtId="3" fontId="0" fillId="0" borderId="17" xfId="0" applyNumberFormat="1" applyFont="1" applyBorder="1" applyAlignment="1" applyProtection="1"/>
    <xf numFmtId="0" fontId="13" fillId="0" borderId="0" xfId="0" applyFont="1" applyFill="1" applyAlignment="1" applyProtection="1">
      <alignment horizontal="justify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0" fillId="6" borderId="0" xfId="0" applyFill="1" applyProtection="1"/>
    <xf numFmtId="0" fontId="5" fillId="0" borderId="21" xfId="0" applyFont="1" applyBorder="1" applyAlignment="1" applyProtection="1">
      <alignment horizontal="justify" vertical="center" wrapText="1"/>
    </xf>
    <xf numFmtId="165" fontId="5" fillId="2" borderId="21" xfId="1" applyNumberFormat="1" applyFont="1" applyFill="1" applyBorder="1" applyAlignment="1" applyProtection="1">
      <alignment horizontal="center" vertical="center" wrapText="1"/>
    </xf>
    <xf numFmtId="3" fontId="5" fillId="0" borderId="21" xfId="0" applyNumberFormat="1" applyFont="1" applyFill="1" applyBorder="1" applyAlignment="1" applyProtection="1">
      <alignment horizontal="center" vertical="center" wrapText="1"/>
    </xf>
    <xf numFmtId="9" fontId="5" fillId="0" borderId="21" xfId="2" applyFont="1" applyFill="1" applyBorder="1" applyAlignment="1" applyProtection="1">
      <alignment horizontal="center" vertical="center" textRotation="90" wrapText="1"/>
    </xf>
    <xf numFmtId="0" fontId="14" fillId="5" borderId="0" xfId="0" applyFont="1" applyFill="1" applyBorder="1" applyAlignment="1" applyProtection="1">
      <alignment horizontal="center"/>
    </xf>
    <xf numFmtId="3" fontId="5" fillId="7" borderId="1" xfId="0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 applyProtection="1">
      <alignment horizontal="center" vertical="center" wrapText="1"/>
    </xf>
    <xf numFmtId="165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7" xfId="0" applyFont="1" applyFill="1" applyBorder="1" applyAlignment="1" applyProtection="1">
      <alignment vertical="top"/>
    </xf>
    <xf numFmtId="0" fontId="9" fillId="6" borderId="2" xfId="0" applyFont="1" applyFill="1" applyBorder="1" applyAlignment="1" applyProtection="1">
      <alignment vertical="top"/>
    </xf>
    <xf numFmtId="0" fontId="9" fillId="6" borderId="0" xfId="0" applyFont="1" applyFill="1" applyBorder="1" applyAlignment="1" applyProtection="1">
      <alignment vertical="top"/>
    </xf>
    <xf numFmtId="0" fontId="13" fillId="4" borderId="0" xfId="0" applyFont="1" applyFill="1" applyAlignment="1" applyProtection="1">
      <alignment horizontal="justify" vertical="center" wrapText="1"/>
    </xf>
    <xf numFmtId="165" fontId="5" fillId="6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4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0" xfId="1" applyNumberFormat="1" applyFont="1" applyFill="1" applyBorder="1" applyAlignment="1" applyProtection="1">
      <alignment horizontal="center" vertical="center" wrapText="1"/>
      <protection locked="0"/>
    </xf>
    <xf numFmtId="3" fontId="0" fillId="6" borderId="17" xfId="0" applyNumberFormat="1" applyFont="1" applyFill="1" applyBorder="1" applyAlignment="1" applyProtection="1"/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3" fontId="5" fillId="7" borderId="22" xfId="0" applyNumberFormat="1" applyFont="1" applyFill="1" applyBorder="1" applyAlignment="1" applyProtection="1">
      <alignment horizontal="center" vertical="center" wrapText="1"/>
    </xf>
    <xf numFmtId="3" fontId="5" fillId="3" borderId="22" xfId="0" applyNumberFormat="1" applyFont="1" applyFill="1" applyBorder="1" applyAlignment="1" applyProtection="1">
      <alignment horizontal="center" vertical="center" wrapText="1"/>
    </xf>
    <xf numFmtId="0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21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horizontal="center" vertical="center" wrapText="1"/>
    </xf>
    <xf numFmtId="9" fontId="5" fillId="0" borderId="10" xfId="2" applyFont="1" applyFill="1" applyBorder="1" applyAlignment="1" applyProtection="1">
      <alignment horizontal="center" vertical="center" textRotation="90" wrapText="1"/>
    </xf>
    <xf numFmtId="165" fontId="5" fillId="6" borderId="23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24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24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3" xfId="0" applyNumberFormat="1" applyFont="1" applyFill="1" applyBorder="1" applyAlignment="1" applyProtection="1">
      <alignment horizontal="center" vertical="center" wrapText="1"/>
    </xf>
    <xf numFmtId="9" fontId="5" fillId="0" borderId="13" xfId="2" applyFont="1" applyFill="1" applyBorder="1" applyAlignment="1" applyProtection="1">
      <alignment horizontal="center" vertical="center" textRotation="90" wrapText="1"/>
    </xf>
    <xf numFmtId="0" fontId="5" fillId="6" borderId="25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23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25" xfId="1" applyNumberFormat="1" applyFont="1" applyFill="1" applyBorder="1" applyAlignment="1" applyProtection="1">
      <alignment horizontal="center" vertical="center" wrapText="1"/>
      <protection locked="0"/>
    </xf>
    <xf numFmtId="165" fontId="5" fillId="8" borderId="1" xfId="1" applyNumberFormat="1" applyFont="1" applyFill="1" applyBorder="1" applyAlignment="1" applyProtection="1">
      <alignment horizontal="center" vertical="center" wrapText="1"/>
    </xf>
    <xf numFmtId="165" fontId="5" fillId="0" borderId="1" xfId="1" applyNumberFormat="1" applyFont="1" applyFill="1" applyBorder="1" applyAlignment="1" applyProtection="1">
      <alignment horizontal="center" vertical="center" wrapText="1"/>
    </xf>
    <xf numFmtId="165" fontId="5" fillId="8" borderId="14" xfId="1" applyNumberFormat="1" applyFont="1" applyFill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justify" vertical="center" wrapText="1"/>
    </xf>
    <xf numFmtId="43" fontId="5" fillId="2" borderId="1" xfId="1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textRotation="90" wrapText="1"/>
    </xf>
    <xf numFmtId="0" fontId="6" fillId="3" borderId="22" xfId="0" applyFont="1" applyFill="1" applyBorder="1" applyAlignment="1" applyProtection="1">
      <alignment horizontal="center" vertical="center" textRotation="90" wrapText="1"/>
    </xf>
    <xf numFmtId="3" fontId="6" fillId="7" borderId="1" xfId="0" applyNumberFormat="1" applyFont="1" applyFill="1" applyBorder="1" applyAlignment="1" applyProtection="1">
      <alignment horizontal="center" vertical="center" textRotation="90" wrapText="1"/>
    </xf>
    <xf numFmtId="3" fontId="6" fillId="7" borderId="22" xfId="0" applyNumberFormat="1" applyFont="1" applyFill="1" applyBorder="1" applyAlignment="1" applyProtection="1">
      <alignment horizontal="center" vertical="center" textRotation="90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 wrapText="1"/>
    </xf>
    <xf numFmtId="9" fontId="5" fillId="3" borderId="9" xfId="2" applyFont="1" applyFill="1" applyBorder="1" applyAlignment="1" applyProtection="1">
      <alignment horizontal="center" vertical="center" wrapText="1"/>
    </xf>
    <xf numFmtId="9" fontId="5" fillId="3" borderId="6" xfId="2" applyFont="1" applyFill="1" applyBorder="1" applyAlignment="1" applyProtection="1">
      <alignment horizontal="center" vertical="center" wrapText="1"/>
    </xf>
    <xf numFmtId="9" fontId="5" fillId="3" borderId="13" xfId="2" applyFont="1" applyFill="1" applyBorder="1" applyAlignment="1" applyProtection="1">
      <alignment horizontal="center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2" fillId="6" borderId="20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15" fillId="7" borderId="22" xfId="0" applyFont="1" applyFill="1" applyBorder="1" applyAlignment="1" applyProtection="1">
      <alignment horizontal="center" vertical="center" wrapText="1"/>
    </xf>
    <xf numFmtId="3" fontId="6" fillId="7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7" borderId="22" xfId="0" applyFont="1" applyFill="1" applyBorder="1" applyAlignment="1" applyProtection="1">
      <alignment horizontal="justify" vertical="center" wrapText="1"/>
    </xf>
    <xf numFmtId="164" fontId="3" fillId="7" borderId="1" xfId="0" applyNumberFormat="1" applyFont="1" applyFill="1" applyBorder="1" applyAlignment="1" applyProtection="1">
      <alignment horizontal="center" vertical="center" wrapText="1"/>
    </xf>
    <xf numFmtId="164" fontId="3" fillId="7" borderId="22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textRotation="90" wrapText="1"/>
    </xf>
    <xf numFmtId="0" fontId="7" fillId="3" borderId="22" xfId="0" applyFont="1" applyFill="1" applyBorder="1" applyAlignment="1" applyProtection="1">
      <alignment horizontal="center" vertical="center" textRotation="90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3" fillId="7" borderId="22" xfId="0" applyFont="1" applyFill="1" applyBorder="1" applyAlignment="1" applyProtection="1">
      <alignment horizontal="center" vertical="center" wrapText="1"/>
    </xf>
    <xf numFmtId="3" fontId="3" fillId="7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 textRotation="90" wrapText="1"/>
    </xf>
    <xf numFmtId="4" fontId="6" fillId="3" borderId="22" xfId="0" applyNumberFormat="1" applyFont="1" applyFill="1" applyBorder="1" applyAlignment="1" applyProtection="1">
      <alignment horizontal="center" vertical="center" textRotation="90" wrapText="1"/>
    </xf>
    <xf numFmtId="0" fontId="0" fillId="6" borderId="8" xfId="0" applyFill="1" applyBorder="1" applyAlignment="1" applyProtection="1">
      <alignment horizontal="center" vertical="center" wrapText="1"/>
    </xf>
    <xf numFmtId="0" fontId="0" fillId="6" borderId="11" xfId="0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top"/>
    </xf>
    <xf numFmtId="0" fontId="10" fillId="0" borderId="1" xfId="0" applyFont="1" applyBorder="1" applyAlignment="1" applyProtection="1">
      <alignment horizontal="center" vertical="top"/>
    </xf>
    <xf numFmtId="0" fontId="12" fillId="0" borderId="15" xfId="0" applyFont="1" applyBorder="1" applyAlignment="1" applyProtection="1">
      <alignment horizontal="center" wrapText="1"/>
    </xf>
    <xf numFmtId="0" fontId="12" fillId="0" borderId="17" xfId="0" applyFont="1" applyBorder="1" applyAlignment="1" applyProtection="1">
      <alignment horizontal="center" wrapText="1"/>
    </xf>
    <xf numFmtId="0" fontId="0" fillId="0" borderId="16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 wrapText="1"/>
    </xf>
    <xf numFmtId="0" fontId="0" fillId="0" borderId="1" xfId="0" applyBorder="1" applyAlignment="1" applyProtection="1">
      <alignment horizontal="center"/>
    </xf>
    <xf numFmtId="0" fontId="1" fillId="6" borderId="0" xfId="0" applyFont="1" applyFill="1" applyBorder="1" applyAlignment="1" applyProtection="1">
      <alignment horizontal="center" vertical="top"/>
    </xf>
    <xf numFmtId="9" fontId="5" fillId="3" borderId="26" xfId="2" applyFont="1" applyFill="1" applyBorder="1" applyAlignment="1" applyProtection="1">
      <alignment horizontal="center" vertical="center" wrapText="1"/>
    </xf>
    <xf numFmtId="166" fontId="4" fillId="6" borderId="9" xfId="0" applyNumberFormat="1" applyFont="1" applyFill="1" applyBorder="1" applyAlignment="1" applyProtection="1">
      <alignment horizontal="center" vertical="center" wrapText="1"/>
    </xf>
    <xf numFmtId="166" fontId="4" fillId="6" borderId="6" xfId="0" applyNumberFormat="1" applyFont="1" applyFill="1" applyBorder="1" applyAlignment="1" applyProtection="1">
      <alignment horizontal="center" vertical="center" wrapText="1"/>
    </xf>
    <xf numFmtId="166" fontId="4" fillId="6" borderId="13" xfId="0" applyNumberFormat="1" applyFont="1" applyFill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165" fontId="5" fillId="9" borderId="10" xfId="1" applyNumberFormat="1" applyFont="1" applyFill="1" applyBorder="1" applyAlignment="1" applyProtection="1">
      <alignment horizontal="center" vertical="center" wrapText="1"/>
    </xf>
    <xf numFmtId="165" fontId="5" fillId="9" borderId="21" xfId="1" applyNumberFormat="1" applyFont="1" applyFill="1" applyBorder="1" applyAlignment="1" applyProtection="1">
      <alignment horizontal="center" vertical="center" wrapText="1"/>
    </xf>
    <xf numFmtId="165" fontId="5" fillId="9" borderId="1" xfId="1" applyNumberFormat="1" applyFont="1" applyFill="1" applyBorder="1" applyAlignment="1" applyProtection="1">
      <alignment horizontal="center" vertical="center" wrapText="1"/>
    </xf>
    <xf numFmtId="165" fontId="5" fillId="9" borderId="14" xfId="1" applyNumberFormat="1" applyFont="1" applyFill="1" applyBorder="1" applyAlignment="1" applyProtection="1">
      <alignment horizontal="center" vertical="center" wrapText="1"/>
    </xf>
    <xf numFmtId="165" fontId="5" fillId="9" borderId="5" xfId="1" applyNumberFormat="1" applyFont="1" applyFill="1" applyBorder="1" applyAlignment="1" applyProtection="1">
      <alignment horizontal="center" vertical="center" wrapText="1"/>
    </xf>
    <xf numFmtId="14" fontId="10" fillId="0" borderId="1" xfId="0" applyNumberFormat="1" applyFont="1" applyBorder="1" applyAlignment="1" applyProtection="1">
      <alignment horizontal="center" vertical="top"/>
    </xf>
    <xf numFmtId="3" fontId="9" fillId="6" borderId="0" xfId="0" applyNumberFormat="1" applyFont="1" applyFill="1" applyBorder="1" applyAlignment="1" applyProtection="1">
      <alignment vertical="top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83344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2650" y="38101"/>
          <a:ext cx="873919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83344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2650" y="38101"/>
          <a:ext cx="873919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83344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2650" y="38101"/>
          <a:ext cx="873919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83344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2650" y="38101"/>
          <a:ext cx="873919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110"/>
  <sheetViews>
    <sheetView view="pageBreakPreview" topLeftCell="A19" zoomScale="125" zoomScaleNormal="125" zoomScaleSheetLayoutView="125" zoomScalePageLayoutView="80" workbookViewId="0">
      <selection activeCell="C30" sqref="C30:H33"/>
    </sheetView>
  </sheetViews>
  <sheetFormatPr baseColWidth="10" defaultColWidth="11.42578125" defaultRowHeight="15" x14ac:dyDescent="0.25"/>
  <cols>
    <col min="1" max="1" width="5.85546875" style="16" customWidth="1"/>
    <col min="2" max="2" width="25" style="16" customWidth="1"/>
    <col min="3" max="4" width="27.28515625" style="1" customWidth="1"/>
    <col min="5" max="5" width="6" style="3" customWidth="1"/>
    <col min="6" max="8" width="6" style="1" customWidth="1"/>
    <col min="9" max="9" width="6.28515625" style="1" customWidth="1"/>
    <col min="10" max="10" width="34.7109375" style="1" customWidth="1"/>
    <col min="11" max="20" width="10.85546875" style="1" customWidth="1"/>
    <col min="21" max="21" width="12.28515625" style="1" customWidth="1"/>
    <col min="22" max="22" width="54" style="16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6" customFormat="1" ht="15" customHeight="1" x14ac:dyDescent="0.25">
      <c r="A1" s="79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s="16" customFormat="1" ht="15" customHeight="1" x14ac:dyDescent="0.25">
      <c r="A2" s="79" t="s">
        <v>16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2" s="16" customFormat="1" ht="15" customHeight="1" x14ac:dyDescent="0.25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22" s="13" customFormat="1" ht="24" customHeight="1" x14ac:dyDescent="0.25">
      <c r="A4" s="81" t="s">
        <v>42</v>
      </c>
      <c r="B4" s="82"/>
      <c r="C4" s="82"/>
      <c r="D4" s="82"/>
      <c r="E4" s="82"/>
      <c r="F4" s="83"/>
      <c r="G4" s="84" t="s">
        <v>43</v>
      </c>
      <c r="H4" s="85"/>
      <c r="I4" s="85"/>
      <c r="J4" s="85"/>
      <c r="K4" s="85"/>
      <c r="L4" s="86"/>
      <c r="M4" s="84" t="s">
        <v>154</v>
      </c>
      <c r="N4" s="85"/>
      <c r="O4" s="85"/>
      <c r="P4" s="86"/>
      <c r="Q4" s="87" t="s">
        <v>85</v>
      </c>
      <c r="R4" s="88"/>
      <c r="S4" s="88"/>
      <c r="T4" s="88"/>
      <c r="U4" s="88"/>
      <c r="V4" s="89"/>
    </row>
    <row r="5" spans="1:22" s="13" customFormat="1" ht="24" customHeight="1" x14ac:dyDescent="0.25">
      <c r="A5" s="93" t="s">
        <v>44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4" t="s">
        <v>45</v>
      </c>
      <c r="N5" s="94"/>
      <c r="O5" s="94"/>
      <c r="P5" s="94"/>
      <c r="Q5" s="94"/>
      <c r="R5" s="94"/>
      <c r="S5" s="94"/>
      <c r="T5" s="94"/>
      <c r="U5" s="94"/>
      <c r="V5" s="94"/>
    </row>
    <row r="6" spans="1:22" s="13" customFormat="1" ht="6" customHeight="1" x14ac:dyDescent="0.2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34"/>
    </row>
    <row r="7" spans="1:22" ht="15.75" customHeight="1" x14ac:dyDescent="0.25">
      <c r="A7" s="96" t="s">
        <v>3</v>
      </c>
      <c r="B7" s="98" t="s">
        <v>17</v>
      </c>
      <c r="C7" s="98" t="s">
        <v>0</v>
      </c>
      <c r="D7" s="102" t="s">
        <v>4</v>
      </c>
      <c r="E7" s="105" t="s">
        <v>1</v>
      </c>
      <c r="F7" s="105" t="s">
        <v>2</v>
      </c>
      <c r="G7" s="66" t="s">
        <v>15</v>
      </c>
      <c r="H7" s="66" t="s">
        <v>23</v>
      </c>
      <c r="I7" s="100" t="s">
        <v>5</v>
      </c>
      <c r="J7" s="102" t="s">
        <v>19</v>
      </c>
      <c r="K7" s="104" t="s">
        <v>22</v>
      </c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90" t="s">
        <v>29</v>
      </c>
    </row>
    <row r="8" spans="1:22" ht="27" customHeight="1" x14ac:dyDescent="0.25">
      <c r="A8" s="96"/>
      <c r="B8" s="98"/>
      <c r="C8" s="98"/>
      <c r="D8" s="102"/>
      <c r="E8" s="105"/>
      <c r="F8" s="105"/>
      <c r="G8" s="66"/>
      <c r="H8" s="66"/>
      <c r="I8" s="100"/>
      <c r="J8" s="102"/>
      <c r="K8" s="92" t="s">
        <v>6</v>
      </c>
      <c r="L8" s="92"/>
      <c r="M8" s="92" t="s">
        <v>20</v>
      </c>
      <c r="N8" s="92"/>
      <c r="O8" s="92" t="s">
        <v>21</v>
      </c>
      <c r="P8" s="92"/>
      <c r="Q8" s="92" t="s">
        <v>7</v>
      </c>
      <c r="R8" s="92"/>
      <c r="S8" s="92" t="s">
        <v>8</v>
      </c>
      <c r="T8" s="92"/>
      <c r="U8" s="68" t="s">
        <v>26</v>
      </c>
      <c r="V8" s="90"/>
    </row>
    <row r="9" spans="1:22" ht="27" customHeight="1" thickBot="1" x14ac:dyDescent="0.3">
      <c r="A9" s="97"/>
      <c r="B9" s="99"/>
      <c r="C9" s="99"/>
      <c r="D9" s="103"/>
      <c r="E9" s="106"/>
      <c r="F9" s="106"/>
      <c r="G9" s="67"/>
      <c r="H9" s="67"/>
      <c r="I9" s="101"/>
      <c r="J9" s="103"/>
      <c r="K9" s="47" t="s">
        <v>24</v>
      </c>
      <c r="L9" s="48" t="s">
        <v>25</v>
      </c>
      <c r="M9" s="47" t="s">
        <v>24</v>
      </c>
      <c r="N9" s="48" t="s">
        <v>25</v>
      </c>
      <c r="O9" s="47" t="s">
        <v>24</v>
      </c>
      <c r="P9" s="48" t="s">
        <v>25</v>
      </c>
      <c r="Q9" s="47" t="s">
        <v>24</v>
      </c>
      <c r="R9" s="48" t="s">
        <v>25</v>
      </c>
      <c r="S9" s="47" t="s">
        <v>24</v>
      </c>
      <c r="T9" s="48" t="s">
        <v>25</v>
      </c>
      <c r="U9" s="69"/>
      <c r="V9" s="91"/>
    </row>
    <row r="10" spans="1:22" ht="34.5" customHeight="1" x14ac:dyDescent="0.25">
      <c r="A10" s="107">
        <v>1</v>
      </c>
      <c r="B10" s="73" t="s">
        <v>31</v>
      </c>
      <c r="C10" s="70" t="s">
        <v>32</v>
      </c>
      <c r="D10" s="70" t="s">
        <v>33</v>
      </c>
      <c r="E10" s="70">
        <v>0</v>
      </c>
      <c r="F10" s="70">
        <v>5</v>
      </c>
      <c r="G10" s="70">
        <v>0</v>
      </c>
      <c r="H10" s="73">
        <v>0</v>
      </c>
      <c r="I10" s="76" t="e">
        <f>+H10/G10*100</f>
        <v>#DIV/0!</v>
      </c>
      <c r="J10" s="6" t="s">
        <v>156</v>
      </c>
      <c r="K10" s="7"/>
      <c r="L10" s="30"/>
      <c r="M10" s="7"/>
      <c r="N10" s="30"/>
      <c r="O10" s="7"/>
      <c r="P10" s="30"/>
      <c r="Q10" s="7"/>
      <c r="R10" s="30"/>
      <c r="S10" s="51">
        <f>+K10+M10+O10+Q10</f>
        <v>0</v>
      </c>
      <c r="T10" s="51">
        <f>+L10+N10+P10+R10</f>
        <v>0</v>
      </c>
      <c r="U10" s="52" t="e">
        <f>+T10/S10*100</f>
        <v>#DIV/0!</v>
      </c>
      <c r="V10" s="53"/>
    </row>
    <row r="11" spans="1:22" ht="33.75" x14ac:dyDescent="0.25">
      <c r="A11" s="108"/>
      <c r="B11" s="74"/>
      <c r="C11" s="71"/>
      <c r="D11" s="71"/>
      <c r="E11" s="71"/>
      <c r="F11" s="71"/>
      <c r="G11" s="71"/>
      <c r="H11" s="74"/>
      <c r="I11" s="77"/>
      <c r="J11" s="17" t="s">
        <v>155</v>
      </c>
      <c r="K11" s="4"/>
      <c r="L11" s="25"/>
      <c r="M11" s="4"/>
      <c r="N11" s="25"/>
      <c r="O11" s="4"/>
      <c r="P11" s="25"/>
      <c r="Q11" s="4"/>
      <c r="R11" s="25"/>
      <c r="S11" s="19">
        <f t="shared" ref="S11:T74" si="0">+K11+M11+O11+Q11</f>
        <v>0</v>
      </c>
      <c r="T11" s="19">
        <f t="shared" si="0"/>
        <v>0</v>
      </c>
      <c r="U11" s="20" t="e">
        <f t="shared" ref="U11:U57" si="1">+T11/S11*100</f>
        <v>#DIV/0!</v>
      </c>
      <c r="V11" s="54"/>
    </row>
    <row r="12" spans="1:22" ht="23.25" customHeight="1" x14ac:dyDescent="0.25">
      <c r="A12" s="108"/>
      <c r="B12" s="74"/>
      <c r="C12" s="71"/>
      <c r="D12" s="71"/>
      <c r="E12" s="71"/>
      <c r="F12" s="71"/>
      <c r="G12" s="71"/>
      <c r="H12" s="74"/>
      <c r="I12" s="77"/>
      <c r="J12" s="2"/>
      <c r="K12" s="4"/>
      <c r="L12" s="26"/>
      <c r="M12" s="4"/>
      <c r="N12" s="26"/>
      <c r="O12" s="4"/>
      <c r="P12" s="26"/>
      <c r="Q12" s="4"/>
      <c r="R12" s="26"/>
      <c r="S12" s="19">
        <f t="shared" si="0"/>
        <v>0</v>
      </c>
      <c r="T12" s="19">
        <f t="shared" si="0"/>
        <v>0</v>
      </c>
      <c r="U12" s="20" t="e">
        <f t="shared" si="1"/>
        <v>#DIV/0!</v>
      </c>
      <c r="V12" s="55"/>
    </row>
    <row r="13" spans="1:22" ht="23.25" customHeight="1" thickBot="1" x14ac:dyDescent="0.3">
      <c r="A13" s="109"/>
      <c r="B13" s="75"/>
      <c r="C13" s="72"/>
      <c r="D13" s="72"/>
      <c r="E13" s="72"/>
      <c r="F13" s="72"/>
      <c r="G13" s="72"/>
      <c r="H13" s="75"/>
      <c r="I13" s="78"/>
      <c r="J13" s="8"/>
      <c r="K13" s="9"/>
      <c r="L13" s="27"/>
      <c r="M13" s="9"/>
      <c r="N13" s="27"/>
      <c r="O13" s="9"/>
      <c r="P13" s="27"/>
      <c r="Q13" s="9"/>
      <c r="R13" s="27"/>
      <c r="S13" s="56">
        <f t="shared" si="0"/>
        <v>0</v>
      </c>
      <c r="T13" s="56">
        <f t="shared" si="0"/>
        <v>0</v>
      </c>
      <c r="U13" s="57" t="e">
        <f t="shared" si="1"/>
        <v>#DIV/0!</v>
      </c>
      <c r="V13" s="58"/>
    </row>
    <row r="14" spans="1:22" ht="30.75" x14ac:dyDescent="0.25">
      <c r="A14" s="107">
        <v>2</v>
      </c>
      <c r="B14" s="73" t="s">
        <v>31</v>
      </c>
      <c r="C14" s="70" t="s">
        <v>34</v>
      </c>
      <c r="D14" s="70" t="s">
        <v>35</v>
      </c>
      <c r="E14" s="70">
        <v>0</v>
      </c>
      <c r="F14" s="70">
        <v>12</v>
      </c>
      <c r="G14" s="70">
        <v>1</v>
      </c>
      <c r="H14" s="73">
        <v>1</v>
      </c>
      <c r="I14" s="76">
        <f t="shared" ref="I14" si="2">+H14/G14*100</f>
        <v>100</v>
      </c>
      <c r="J14" s="6" t="s">
        <v>157</v>
      </c>
      <c r="K14" s="124">
        <v>2068683</v>
      </c>
      <c r="L14" s="30">
        <f>79539317-L18-L19-L22</f>
        <v>1608000</v>
      </c>
      <c r="M14" s="7"/>
      <c r="N14" s="28"/>
      <c r="O14" s="7"/>
      <c r="P14" s="28"/>
      <c r="Q14" s="7"/>
      <c r="R14" s="28"/>
      <c r="S14" s="51">
        <f t="shared" si="0"/>
        <v>2068683</v>
      </c>
      <c r="T14" s="51">
        <f t="shared" si="0"/>
        <v>1608000</v>
      </c>
      <c r="U14" s="52">
        <f>+T14/S14*100</f>
        <v>77.730614115357454</v>
      </c>
      <c r="V14" s="59"/>
    </row>
    <row r="15" spans="1:22" ht="23.25" customHeight="1" x14ac:dyDescent="0.25">
      <c r="A15" s="108"/>
      <c r="B15" s="74"/>
      <c r="C15" s="71"/>
      <c r="D15" s="71"/>
      <c r="E15" s="71"/>
      <c r="F15" s="71"/>
      <c r="G15" s="71"/>
      <c r="H15" s="74"/>
      <c r="I15" s="77"/>
      <c r="J15" s="2" t="s">
        <v>158</v>
      </c>
      <c r="K15" s="4"/>
      <c r="L15" s="26"/>
      <c r="M15" s="4"/>
      <c r="N15" s="26"/>
      <c r="O15" s="4"/>
      <c r="P15" s="26"/>
      <c r="Q15" s="4"/>
      <c r="R15" s="26"/>
      <c r="S15" s="19">
        <f t="shared" si="0"/>
        <v>0</v>
      </c>
      <c r="T15" s="19">
        <f t="shared" si="0"/>
        <v>0</v>
      </c>
      <c r="U15" s="20" t="e">
        <f t="shared" si="1"/>
        <v>#DIV/0!</v>
      </c>
      <c r="V15" s="55"/>
    </row>
    <row r="16" spans="1:22" ht="23.25" customHeight="1" x14ac:dyDescent="0.25">
      <c r="A16" s="108"/>
      <c r="B16" s="74"/>
      <c r="C16" s="71"/>
      <c r="D16" s="71"/>
      <c r="E16" s="71"/>
      <c r="F16" s="71"/>
      <c r="G16" s="71"/>
      <c r="H16" s="74"/>
      <c r="I16" s="77"/>
      <c r="J16" s="2" t="s">
        <v>159</v>
      </c>
      <c r="K16" s="4"/>
      <c r="L16" s="25"/>
      <c r="M16" s="4"/>
      <c r="N16" s="25"/>
      <c r="O16" s="4"/>
      <c r="P16" s="25"/>
      <c r="Q16" s="4"/>
      <c r="R16" s="25"/>
      <c r="S16" s="19">
        <f t="shared" si="0"/>
        <v>0</v>
      </c>
      <c r="T16" s="19">
        <f t="shared" si="0"/>
        <v>0</v>
      </c>
      <c r="U16" s="20" t="e">
        <f t="shared" si="1"/>
        <v>#DIV/0!</v>
      </c>
      <c r="V16" s="54"/>
    </row>
    <row r="17" spans="1:22" ht="23.25" customHeight="1" thickBot="1" x14ac:dyDescent="0.3">
      <c r="A17" s="109"/>
      <c r="B17" s="75"/>
      <c r="C17" s="72"/>
      <c r="D17" s="72"/>
      <c r="E17" s="72"/>
      <c r="F17" s="72"/>
      <c r="G17" s="72"/>
      <c r="H17" s="75"/>
      <c r="I17" s="78"/>
      <c r="J17" s="8"/>
      <c r="K17" s="9"/>
      <c r="L17" s="29"/>
      <c r="M17" s="9"/>
      <c r="N17" s="29"/>
      <c r="O17" s="9"/>
      <c r="P17" s="29"/>
      <c r="Q17" s="9"/>
      <c r="R17" s="29"/>
      <c r="S17" s="56">
        <f t="shared" si="0"/>
        <v>0</v>
      </c>
      <c r="T17" s="56">
        <f t="shared" si="0"/>
        <v>0</v>
      </c>
      <c r="U17" s="57" t="e">
        <f t="shared" si="1"/>
        <v>#DIV/0!</v>
      </c>
      <c r="V17" s="60"/>
    </row>
    <row r="18" spans="1:22" ht="33.75" x14ac:dyDescent="0.25">
      <c r="A18" s="107">
        <v>3</v>
      </c>
      <c r="B18" s="73" t="s">
        <v>31</v>
      </c>
      <c r="C18" s="70" t="s">
        <v>36</v>
      </c>
      <c r="D18" s="70" t="s">
        <v>37</v>
      </c>
      <c r="E18" s="70">
        <v>0</v>
      </c>
      <c r="F18" s="70">
        <v>1</v>
      </c>
      <c r="G18" s="70">
        <v>0.6</v>
      </c>
      <c r="H18" s="73">
        <v>0.6</v>
      </c>
      <c r="I18" s="76">
        <f t="shared" ref="I18" si="3">+H18/G18*100</f>
        <v>100</v>
      </c>
      <c r="J18" s="6" t="s">
        <v>160</v>
      </c>
      <c r="K18" s="124">
        <v>5000000</v>
      </c>
      <c r="L18" s="28">
        <v>5000000</v>
      </c>
      <c r="M18" s="7"/>
      <c r="N18" s="28"/>
      <c r="O18" s="7"/>
      <c r="P18" s="28"/>
      <c r="Q18" s="7">
        <v>8926000</v>
      </c>
      <c r="R18" s="28"/>
      <c r="S18" s="51">
        <f t="shared" si="0"/>
        <v>13926000</v>
      </c>
      <c r="T18" s="51">
        <f t="shared" si="0"/>
        <v>5000000</v>
      </c>
      <c r="U18" s="52">
        <f>+T18/S18*100</f>
        <v>35.904064340083295</v>
      </c>
      <c r="V18" s="59"/>
    </row>
    <row r="19" spans="1:22" ht="33.75" x14ac:dyDescent="0.25">
      <c r="A19" s="108"/>
      <c r="B19" s="74"/>
      <c r="C19" s="71"/>
      <c r="D19" s="71"/>
      <c r="E19" s="71"/>
      <c r="F19" s="71"/>
      <c r="G19" s="71"/>
      <c r="H19" s="74"/>
      <c r="I19" s="77"/>
      <c r="J19" s="2" t="s">
        <v>161</v>
      </c>
      <c r="K19" s="126">
        <v>23112000</v>
      </c>
      <c r="L19" s="26">
        <v>23112000</v>
      </c>
      <c r="M19" s="4"/>
      <c r="N19" s="26"/>
      <c r="O19" s="4"/>
      <c r="P19" s="26"/>
      <c r="Q19" s="4"/>
      <c r="R19" s="26"/>
      <c r="S19" s="19">
        <f t="shared" si="0"/>
        <v>23112000</v>
      </c>
      <c r="T19" s="19">
        <f t="shared" si="0"/>
        <v>23112000</v>
      </c>
      <c r="U19" s="20">
        <f t="shared" si="1"/>
        <v>100</v>
      </c>
      <c r="V19" s="55"/>
    </row>
    <row r="20" spans="1:22" ht="23.25" customHeight="1" x14ac:dyDescent="0.25">
      <c r="A20" s="108"/>
      <c r="B20" s="74"/>
      <c r="C20" s="71"/>
      <c r="D20" s="71"/>
      <c r="E20" s="71"/>
      <c r="F20" s="71"/>
      <c r="G20" s="71"/>
      <c r="H20" s="74"/>
      <c r="I20" s="77"/>
      <c r="J20" s="2"/>
      <c r="K20" s="4"/>
      <c r="L20" s="26"/>
      <c r="M20" s="4"/>
      <c r="N20" s="26"/>
      <c r="O20" s="4"/>
      <c r="P20" s="26"/>
      <c r="Q20" s="4"/>
      <c r="R20" s="26"/>
      <c r="S20" s="19">
        <f t="shared" si="0"/>
        <v>0</v>
      </c>
      <c r="T20" s="19">
        <f t="shared" si="0"/>
        <v>0</v>
      </c>
      <c r="U20" s="20" t="e">
        <f t="shared" si="1"/>
        <v>#DIV/0!</v>
      </c>
      <c r="V20" s="55"/>
    </row>
    <row r="21" spans="1:22" ht="23.25" customHeight="1" thickBot="1" x14ac:dyDescent="0.3">
      <c r="A21" s="109"/>
      <c r="B21" s="75"/>
      <c r="C21" s="72"/>
      <c r="D21" s="72"/>
      <c r="E21" s="72"/>
      <c r="F21" s="72"/>
      <c r="G21" s="72"/>
      <c r="H21" s="75"/>
      <c r="I21" s="78"/>
      <c r="J21" s="8"/>
      <c r="K21" s="9"/>
      <c r="L21" s="27"/>
      <c r="M21" s="9"/>
      <c r="N21" s="27"/>
      <c r="O21" s="9"/>
      <c r="P21" s="27"/>
      <c r="Q21" s="9"/>
      <c r="R21" s="27"/>
      <c r="S21" s="56">
        <f t="shared" si="0"/>
        <v>0</v>
      </c>
      <c r="T21" s="56">
        <f t="shared" si="0"/>
        <v>0</v>
      </c>
      <c r="U21" s="57" t="e">
        <f t="shared" si="1"/>
        <v>#DIV/0!</v>
      </c>
      <c r="V21" s="58"/>
    </row>
    <row r="22" spans="1:22" ht="33.75" x14ac:dyDescent="0.25">
      <c r="A22" s="107">
        <v>4</v>
      </c>
      <c r="B22" s="73" t="s">
        <v>31</v>
      </c>
      <c r="C22" s="70" t="s">
        <v>38</v>
      </c>
      <c r="D22" s="70" t="s">
        <v>39</v>
      </c>
      <c r="E22" s="70">
        <v>0</v>
      </c>
      <c r="F22" s="70">
        <v>1</v>
      </c>
      <c r="G22" s="70">
        <v>0.8</v>
      </c>
      <c r="H22" s="73">
        <v>0.8</v>
      </c>
      <c r="I22" s="76">
        <f t="shared" ref="I22" si="4">+H22/G22*100</f>
        <v>100</v>
      </c>
      <c r="J22" s="6" t="s">
        <v>162</v>
      </c>
      <c r="K22" s="124">
        <v>49819317</v>
      </c>
      <c r="L22" s="30">
        <v>49819317</v>
      </c>
      <c r="M22" s="7"/>
      <c r="N22" s="30"/>
      <c r="O22" s="7"/>
      <c r="P22" s="30"/>
      <c r="Q22" s="7">
        <v>41074000</v>
      </c>
      <c r="R22" s="30"/>
      <c r="S22" s="51">
        <f t="shared" si="0"/>
        <v>90893317</v>
      </c>
      <c r="T22" s="51">
        <f t="shared" si="0"/>
        <v>49819317</v>
      </c>
      <c r="U22" s="52">
        <f>+T22/S22*100</f>
        <v>54.810759079240114</v>
      </c>
      <c r="V22" s="53"/>
    </row>
    <row r="23" spans="1:22" ht="24.75" customHeight="1" x14ac:dyDescent="0.25">
      <c r="A23" s="108"/>
      <c r="B23" s="74"/>
      <c r="C23" s="71"/>
      <c r="D23" s="71"/>
      <c r="E23" s="71"/>
      <c r="F23" s="71"/>
      <c r="G23" s="71"/>
      <c r="H23" s="74"/>
      <c r="I23" s="77"/>
      <c r="J23" s="2"/>
      <c r="K23" s="4"/>
      <c r="L23" s="25"/>
      <c r="M23" s="4"/>
      <c r="N23" s="25"/>
      <c r="O23" s="4"/>
      <c r="P23" s="25"/>
      <c r="Q23" s="4"/>
      <c r="R23" s="25"/>
      <c r="S23" s="19">
        <f t="shared" si="0"/>
        <v>0</v>
      </c>
      <c r="T23" s="19">
        <f t="shared" si="0"/>
        <v>0</v>
      </c>
      <c r="U23" s="20" t="e">
        <f t="shared" si="1"/>
        <v>#DIV/0!</v>
      </c>
      <c r="V23" s="54"/>
    </row>
    <row r="24" spans="1:22" ht="23.25" customHeight="1" x14ac:dyDescent="0.25">
      <c r="A24" s="108"/>
      <c r="B24" s="74"/>
      <c r="C24" s="71"/>
      <c r="D24" s="71"/>
      <c r="E24" s="71"/>
      <c r="F24" s="71"/>
      <c r="G24" s="71"/>
      <c r="H24" s="74"/>
      <c r="I24" s="77"/>
      <c r="J24" s="2"/>
      <c r="K24" s="4"/>
      <c r="L24" s="26"/>
      <c r="M24" s="4"/>
      <c r="N24" s="26"/>
      <c r="O24" s="4"/>
      <c r="P24" s="26"/>
      <c r="Q24" s="4"/>
      <c r="R24" s="26"/>
      <c r="S24" s="19">
        <f t="shared" si="0"/>
        <v>0</v>
      </c>
      <c r="T24" s="19">
        <f t="shared" si="0"/>
        <v>0</v>
      </c>
      <c r="U24" s="20" t="e">
        <f t="shared" si="1"/>
        <v>#DIV/0!</v>
      </c>
      <c r="V24" s="55"/>
    </row>
    <row r="25" spans="1:22" ht="23.25" customHeight="1" thickBot="1" x14ac:dyDescent="0.3">
      <c r="A25" s="109"/>
      <c r="B25" s="75"/>
      <c r="C25" s="72"/>
      <c r="D25" s="72"/>
      <c r="E25" s="72"/>
      <c r="F25" s="72"/>
      <c r="G25" s="72"/>
      <c r="H25" s="75"/>
      <c r="I25" s="78"/>
      <c r="J25" s="8"/>
      <c r="K25" s="9"/>
      <c r="L25" s="27"/>
      <c r="M25" s="9"/>
      <c r="N25" s="27"/>
      <c r="O25" s="9"/>
      <c r="P25" s="27"/>
      <c r="Q25" s="9"/>
      <c r="R25" s="27"/>
      <c r="S25" s="56">
        <f t="shared" si="0"/>
        <v>0</v>
      </c>
      <c r="T25" s="56">
        <f t="shared" si="0"/>
        <v>0</v>
      </c>
      <c r="U25" s="57" t="e">
        <f t="shared" si="1"/>
        <v>#DIV/0!</v>
      </c>
      <c r="V25" s="58"/>
    </row>
    <row r="26" spans="1:22" ht="33.75" x14ac:dyDescent="0.25">
      <c r="A26" s="107">
        <v>5</v>
      </c>
      <c r="B26" s="73" t="s">
        <v>31</v>
      </c>
      <c r="C26" s="70" t="s">
        <v>40</v>
      </c>
      <c r="D26" s="70" t="s">
        <v>41</v>
      </c>
      <c r="E26" s="70">
        <v>0</v>
      </c>
      <c r="F26" s="70">
        <v>1</v>
      </c>
      <c r="G26" s="70">
        <v>0</v>
      </c>
      <c r="H26" s="73">
        <v>0</v>
      </c>
      <c r="I26" s="76" t="e">
        <f t="shared" ref="I26" si="5">+H26/G26*100</f>
        <v>#DIV/0!</v>
      </c>
      <c r="J26" s="6" t="s">
        <v>163</v>
      </c>
      <c r="K26" s="7"/>
      <c r="L26" s="28"/>
      <c r="M26" s="7"/>
      <c r="N26" s="28"/>
      <c r="O26" s="7"/>
      <c r="P26" s="28"/>
      <c r="Q26" s="7"/>
      <c r="R26" s="28"/>
      <c r="S26" s="51">
        <f t="shared" si="0"/>
        <v>0</v>
      </c>
      <c r="T26" s="51">
        <f t="shared" si="0"/>
        <v>0</v>
      </c>
      <c r="U26" s="52" t="e">
        <f>+T26/S26*100</f>
        <v>#DIV/0!</v>
      </c>
      <c r="V26" s="59"/>
    </row>
    <row r="27" spans="1:22" ht="23.25" customHeight="1" x14ac:dyDescent="0.25">
      <c r="A27" s="108"/>
      <c r="B27" s="74"/>
      <c r="C27" s="71"/>
      <c r="D27" s="71"/>
      <c r="E27" s="71"/>
      <c r="F27" s="71"/>
      <c r="G27" s="71"/>
      <c r="H27" s="74"/>
      <c r="I27" s="77"/>
      <c r="J27" s="2"/>
      <c r="K27" s="4"/>
      <c r="L27" s="26"/>
      <c r="M27" s="4"/>
      <c r="N27" s="26"/>
      <c r="O27" s="4"/>
      <c r="P27" s="26"/>
      <c r="Q27" s="4"/>
      <c r="R27" s="26"/>
      <c r="S27" s="19">
        <f t="shared" si="0"/>
        <v>0</v>
      </c>
      <c r="T27" s="19">
        <f t="shared" si="0"/>
        <v>0</v>
      </c>
      <c r="U27" s="20" t="e">
        <f t="shared" si="1"/>
        <v>#DIV/0!</v>
      </c>
      <c r="V27" s="55"/>
    </row>
    <row r="28" spans="1:22" ht="23.25" customHeight="1" x14ac:dyDescent="0.25">
      <c r="A28" s="108"/>
      <c r="B28" s="74"/>
      <c r="C28" s="71"/>
      <c r="D28" s="71"/>
      <c r="E28" s="71"/>
      <c r="F28" s="71"/>
      <c r="G28" s="71"/>
      <c r="H28" s="74"/>
      <c r="I28" s="77"/>
      <c r="J28" s="2"/>
      <c r="K28" s="4"/>
      <c r="L28" s="25"/>
      <c r="M28" s="4"/>
      <c r="N28" s="25"/>
      <c r="O28" s="4"/>
      <c r="P28" s="25"/>
      <c r="Q28" s="4"/>
      <c r="R28" s="25"/>
      <c r="S28" s="19">
        <f t="shared" si="0"/>
        <v>0</v>
      </c>
      <c r="T28" s="19">
        <f t="shared" si="0"/>
        <v>0</v>
      </c>
      <c r="U28" s="20" t="e">
        <f t="shared" si="1"/>
        <v>#DIV/0!</v>
      </c>
      <c r="V28" s="54"/>
    </row>
    <row r="29" spans="1:22" ht="23.25" customHeight="1" thickBot="1" x14ac:dyDescent="0.3">
      <c r="A29" s="109"/>
      <c r="B29" s="75"/>
      <c r="C29" s="72"/>
      <c r="D29" s="72"/>
      <c r="E29" s="72"/>
      <c r="F29" s="72"/>
      <c r="G29" s="72"/>
      <c r="H29" s="75"/>
      <c r="I29" s="78"/>
      <c r="J29" s="8"/>
      <c r="K29" s="9"/>
      <c r="L29" s="29"/>
      <c r="M29" s="9"/>
      <c r="N29" s="29"/>
      <c r="O29" s="9"/>
      <c r="P29" s="29"/>
      <c r="Q29" s="9"/>
      <c r="R29" s="29"/>
      <c r="S29" s="56">
        <f t="shared" si="0"/>
        <v>0</v>
      </c>
      <c r="T29" s="56">
        <f t="shared" si="0"/>
        <v>0</v>
      </c>
      <c r="U29" s="57" t="e">
        <f t="shared" si="1"/>
        <v>#DIV/0!</v>
      </c>
      <c r="V29" s="60"/>
    </row>
    <row r="30" spans="1:22" ht="35.25" x14ac:dyDescent="0.25">
      <c r="A30" s="108">
        <v>6</v>
      </c>
      <c r="B30" s="74" t="s">
        <v>192</v>
      </c>
      <c r="C30" s="71" t="s">
        <v>202</v>
      </c>
      <c r="D30" s="71" t="s">
        <v>203</v>
      </c>
      <c r="E30" s="71">
        <v>1</v>
      </c>
      <c r="F30" s="71">
        <v>4</v>
      </c>
      <c r="G30" s="71">
        <v>1</v>
      </c>
      <c r="H30" s="74">
        <v>1</v>
      </c>
      <c r="I30" s="77">
        <f t="shared" ref="I30" si="6">+H30/G30*100</f>
        <v>100</v>
      </c>
      <c r="J30" s="64" t="s">
        <v>162</v>
      </c>
      <c r="K30" s="125">
        <v>58672431</v>
      </c>
      <c r="L30" s="49">
        <v>58672431</v>
      </c>
      <c r="M30" s="18"/>
      <c r="N30" s="49"/>
      <c r="O30" s="18"/>
      <c r="P30" s="49"/>
      <c r="Q30" s="18"/>
      <c r="R30" s="49"/>
      <c r="S30" s="19">
        <f t="shared" si="0"/>
        <v>58672431</v>
      </c>
      <c r="T30" s="19">
        <f t="shared" si="0"/>
        <v>58672431</v>
      </c>
      <c r="U30" s="20">
        <f>+T30/S30*100</f>
        <v>100</v>
      </c>
      <c r="V30" s="50"/>
    </row>
    <row r="31" spans="1:22" ht="35.25" x14ac:dyDescent="0.25">
      <c r="A31" s="108"/>
      <c r="B31" s="74"/>
      <c r="C31" s="71"/>
      <c r="D31" s="71"/>
      <c r="E31" s="71"/>
      <c r="F31" s="71"/>
      <c r="G31" s="71"/>
      <c r="H31" s="74"/>
      <c r="I31" s="77"/>
      <c r="J31" s="2" t="s">
        <v>162</v>
      </c>
      <c r="K31" s="126">
        <v>44480575</v>
      </c>
      <c r="L31" s="26">
        <v>44480575</v>
      </c>
      <c r="M31" s="4"/>
      <c r="N31" s="26"/>
      <c r="O31" s="4"/>
      <c r="P31" s="26"/>
      <c r="Q31" s="4"/>
      <c r="R31" s="26"/>
      <c r="S31" s="19">
        <f t="shared" si="0"/>
        <v>44480575</v>
      </c>
      <c r="T31" s="19">
        <f t="shared" si="0"/>
        <v>44480575</v>
      </c>
      <c r="U31" s="20">
        <f t="shared" si="1"/>
        <v>100</v>
      </c>
      <c r="V31" s="37"/>
    </row>
    <row r="32" spans="1:22" ht="23.25" customHeight="1" x14ac:dyDescent="0.25">
      <c r="A32" s="108"/>
      <c r="B32" s="74"/>
      <c r="C32" s="71"/>
      <c r="D32" s="71"/>
      <c r="E32" s="71"/>
      <c r="F32" s="71"/>
      <c r="G32" s="71"/>
      <c r="H32" s="74"/>
      <c r="I32" s="77"/>
      <c r="J32" s="2" t="s">
        <v>193</v>
      </c>
      <c r="K32" s="126">
        <v>8250000</v>
      </c>
      <c r="L32" s="26">
        <v>8250000</v>
      </c>
      <c r="M32" s="4"/>
      <c r="N32" s="26"/>
      <c r="O32" s="4"/>
      <c r="P32" s="26"/>
      <c r="Q32" s="4"/>
      <c r="R32" s="26"/>
      <c r="S32" s="19">
        <f t="shared" si="0"/>
        <v>8250000</v>
      </c>
      <c r="T32" s="19">
        <f t="shared" si="0"/>
        <v>8250000</v>
      </c>
      <c r="U32" s="20">
        <f t="shared" si="1"/>
        <v>100</v>
      </c>
      <c r="V32" s="37"/>
    </row>
    <row r="33" spans="1:22" ht="23.25" customHeight="1" thickBot="1" x14ac:dyDescent="0.3">
      <c r="A33" s="109"/>
      <c r="B33" s="75"/>
      <c r="C33" s="72"/>
      <c r="D33" s="72"/>
      <c r="E33" s="72"/>
      <c r="F33" s="72"/>
      <c r="G33" s="72"/>
      <c r="H33" s="75"/>
      <c r="I33" s="78"/>
      <c r="J33" s="8" t="s">
        <v>200</v>
      </c>
      <c r="K33" s="127">
        <v>32000000</v>
      </c>
      <c r="L33" s="27">
        <v>32000000</v>
      </c>
      <c r="M33" s="9"/>
      <c r="N33" s="27"/>
      <c r="O33" s="9"/>
      <c r="P33" s="27"/>
      <c r="Q33" s="9"/>
      <c r="R33" s="27"/>
      <c r="S33" s="19">
        <f t="shared" si="0"/>
        <v>32000000</v>
      </c>
      <c r="T33" s="19">
        <f t="shared" si="0"/>
        <v>32000000</v>
      </c>
      <c r="U33" s="20">
        <f t="shared" si="1"/>
        <v>100</v>
      </c>
      <c r="V33" s="38"/>
    </row>
    <row r="34" spans="1:22" ht="23.25" customHeight="1" x14ac:dyDescent="0.25">
      <c r="A34" s="107">
        <v>7</v>
      </c>
      <c r="B34" s="73"/>
      <c r="C34" s="70"/>
      <c r="D34" s="70"/>
      <c r="E34" s="70"/>
      <c r="F34" s="70"/>
      <c r="G34" s="70"/>
      <c r="H34" s="73"/>
      <c r="I34" s="77" t="e">
        <f t="shared" ref="I34" si="7">+H34/G34*100</f>
        <v>#DIV/0!</v>
      </c>
      <c r="J34" s="6"/>
      <c r="K34" s="7"/>
      <c r="L34" s="30"/>
      <c r="M34" s="7"/>
      <c r="N34" s="30"/>
      <c r="O34" s="7"/>
      <c r="P34" s="30"/>
      <c r="Q34" s="7"/>
      <c r="R34" s="30"/>
      <c r="S34" s="19">
        <f t="shared" si="0"/>
        <v>0</v>
      </c>
      <c r="T34" s="19">
        <f t="shared" si="0"/>
        <v>0</v>
      </c>
      <c r="U34" s="20" t="e">
        <f>+T34/S34*100</f>
        <v>#DIV/0!</v>
      </c>
      <c r="V34" s="41"/>
    </row>
    <row r="35" spans="1:22" ht="23.25" customHeight="1" x14ac:dyDescent="0.25">
      <c r="A35" s="108"/>
      <c r="B35" s="74"/>
      <c r="C35" s="71"/>
      <c r="D35" s="71"/>
      <c r="E35" s="71"/>
      <c r="F35" s="71"/>
      <c r="G35" s="71"/>
      <c r="H35" s="74"/>
      <c r="I35" s="77"/>
      <c r="J35" s="2"/>
      <c r="K35" s="4"/>
      <c r="L35" s="25"/>
      <c r="M35" s="4"/>
      <c r="N35" s="25"/>
      <c r="O35" s="4"/>
      <c r="P35" s="25"/>
      <c r="Q35" s="4"/>
      <c r="R35" s="25"/>
      <c r="S35" s="19">
        <f t="shared" si="0"/>
        <v>0</v>
      </c>
      <c r="T35" s="19">
        <f t="shared" si="0"/>
        <v>0</v>
      </c>
      <c r="U35" s="20" t="e">
        <f t="shared" si="1"/>
        <v>#DIV/0!</v>
      </c>
      <c r="V35" s="36"/>
    </row>
    <row r="36" spans="1:22" ht="23.25" customHeight="1" x14ac:dyDescent="0.25">
      <c r="A36" s="108"/>
      <c r="B36" s="74"/>
      <c r="C36" s="71"/>
      <c r="D36" s="71"/>
      <c r="E36" s="71"/>
      <c r="F36" s="71"/>
      <c r="G36" s="71"/>
      <c r="H36" s="74"/>
      <c r="I36" s="77"/>
      <c r="J36" s="2"/>
      <c r="K36" s="4"/>
      <c r="L36" s="26"/>
      <c r="M36" s="4"/>
      <c r="N36" s="26"/>
      <c r="O36" s="4"/>
      <c r="P36" s="26"/>
      <c r="Q36" s="4"/>
      <c r="R36" s="26"/>
      <c r="S36" s="19">
        <f t="shared" si="0"/>
        <v>0</v>
      </c>
      <c r="T36" s="19">
        <f t="shared" si="0"/>
        <v>0</v>
      </c>
      <c r="U36" s="20" t="e">
        <f t="shared" si="1"/>
        <v>#DIV/0!</v>
      </c>
      <c r="V36" s="37"/>
    </row>
    <row r="37" spans="1:22" ht="23.25" customHeight="1" thickBot="1" x14ac:dyDescent="0.3">
      <c r="A37" s="109"/>
      <c r="B37" s="75"/>
      <c r="C37" s="72"/>
      <c r="D37" s="72"/>
      <c r="E37" s="72"/>
      <c r="F37" s="72"/>
      <c r="G37" s="72"/>
      <c r="H37" s="75"/>
      <c r="I37" s="78"/>
      <c r="J37" s="8"/>
      <c r="K37" s="9"/>
      <c r="L37" s="27"/>
      <c r="M37" s="9"/>
      <c r="N37" s="27"/>
      <c r="O37" s="9"/>
      <c r="P37" s="27"/>
      <c r="Q37" s="9"/>
      <c r="R37" s="27"/>
      <c r="S37" s="19">
        <f t="shared" si="0"/>
        <v>0</v>
      </c>
      <c r="T37" s="19">
        <f t="shared" si="0"/>
        <v>0</v>
      </c>
      <c r="U37" s="20" t="e">
        <f t="shared" si="1"/>
        <v>#DIV/0!</v>
      </c>
      <c r="V37" s="38"/>
    </row>
    <row r="38" spans="1:22" ht="23.25" customHeight="1" x14ac:dyDescent="0.25">
      <c r="A38" s="107">
        <v>8</v>
      </c>
      <c r="B38" s="73"/>
      <c r="C38" s="70"/>
      <c r="D38" s="70"/>
      <c r="E38" s="70"/>
      <c r="F38" s="70"/>
      <c r="G38" s="70"/>
      <c r="H38" s="73"/>
      <c r="I38" s="77" t="e">
        <f t="shared" ref="I38" si="8">+H38/G38*100</f>
        <v>#DIV/0!</v>
      </c>
      <c r="J38" s="6"/>
      <c r="K38" s="7"/>
      <c r="L38" s="28"/>
      <c r="M38" s="7"/>
      <c r="N38" s="28"/>
      <c r="O38" s="7"/>
      <c r="P38" s="28"/>
      <c r="Q38" s="7"/>
      <c r="R38" s="28"/>
      <c r="S38" s="19">
        <f t="shared" si="0"/>
        <v>0</v>
      </c>
      <c r="T38" s="19">
        <f t="shared" si="0"/>
        <v>0</v>
      </c>
      <c r="U38" s="20" t="e">
        <f>+T38/S38*100</f>
        <v>#DIV/0!</v>
      </c>
      <c r="V38" s="39"/>
    </row>
    <row r="39" spans="1:22" ht="23.25" customHeight="1" x14ac:dyDescent="0.25">
      <c r="A39" s="108"/>
      <c r="B39" s="74"/>
      <c r="C39" s="71"/>
      <c r="D39" s="71"/>
      <c r="E39" s="71"/>
      <c r="F39" s="71"/>
      <c r="G39" s="71"/>
      <c r="H39" s="74"/>
      <c r="I39" s="77"/>
      <c r="J39" s="2"/>
      <c r="K39" s="4"/>
      <c r="L39" s="26"/>
      <c r="M39" s="4"/>
      <c r="N39" s="26"/>
      <c r="O39" s="4"/>
      <c r="P39" s="26"/>
      <c r="Q39" s="4"/>
      <c r="R39" s="26"/>
      <c r="S39" s="19">
        <f t="shared" si="0"/>
        <v>0</v>
      </c>
      <c r="T39" s="19">
        <f t="shared" si="0"/>
        <v>0</v>
      </c>
      <c r="U39" s="20" t="e">
        <f t="shared" si="1"/>
        <v>#DIV/0!</v>
      </c>
      <c r="V39" s="37"/>
    </row>
    <row r="40" spans="1:22" ht="23.25" customHeight="1" x14ac:dyDescent="0.25">
      <c r="A40" s="108"/>
      <c r="B40" s="74"/>
      <c r="C40" s="71"/>
      <c r="D40" s="71"/>
      <c r="E40" s="71"/>
      <c r="F40" s="71"/>
      <c r="G40" s="71"/>
      <c r="H40" s="74"/>
      <c r="I40" s="77"/>
      <c r="J40" s="2"/>
      <c r="K40" s="4"/>
      <c r="L40" s="25"/>
      <c r="M40" s="4"/>
      <c r="N40" s="25"/>
      <c r="O40" s="4"/>
      <c r="P40" s="25"/>
      <c r="Q40" s="4"/>
      <c r="R40" s="25"/>
      <c r="S40" s="19">
        <f t="shared" si="0"/>
        <v>0</v>
      </c>
      <c r="T40" s="19">
        <f t="shared" si="0"/>
        <v>0</v>
      </c>
      <c r="U40" s="20" t="e">
        <f t="shared" si="1"/>
        <v>#DIV/0!</v>
      </c>
      <c r="V40" s="36"/>
    </row>
    <row r="41" spans="1:22" ht="23.25" customHeight="1" thickBot="1" x14ac:dyDescent="0.3">
      <c r="A41" s="109"/>
      <c r="B41" s="75"/>
      <c r="C41" s="72"/>
      <c r="D41" s="72"/>
      <c r="E41" s="72"/>
      <c r="F41" s="72"/>
      <c r="G41" s="72"/>
      <c r="H41" s="75"/>
      <c r="I41" s="78"/>
      <c r="J41" s="8"/>
      <c r="K41" s="9"/>
      <c r="L41" s="29"/>
      <c r="M41" s="9"/>
      <c r="N41" s="29"/>
      <c r="O41" s="9"/>
      <c r="P41" s="29"/>
      <c r="Q41" s="9"/>
      <c r="R41" s="29"/>
      <c r="S41" s="19">
        <f t="shared" si="0"/>
        <v>0</v>
      </c>
      <c r="T41" s="19">
        <f t="shared" si="0"/>
        <v>0</v>
      </c>
      <c r="U41" s="20" t="e">
        <f t="shared" si="1"/>
        <v>#DIV/0!</v>
      </c>
      <c r="V41" s="40"/>
    </row>
    <row r="42" spans="1:22" ht="23.25" customHeight="1" x14ac:dyDescent="0.25">
      <c r="A42" s="107">
        <v>9</v>
      </c>
      <c r="B42" s="73"/>
      <c r="C42" s="70"/>
      <c r="D42" s="70"/>
      <c r="E42" s="70"/>
      <c r="F42" s="70"/>
      <c r="G42" s="70"/>
      <c r="H42" s="73"/>
      <c r="I42" s="77" t="e">
        <f t="shared" ref="I42" si="9">+H42/G42*100</f>
        <v>#DIV/0!</v>
      </c>
      <c r="J42" s="6"/>
      <c r="K42" s="7"/>
      <c r="L42" s="28"/>
      <c r="M42" s="7"/>
      <c r="N42" s="28"/>
      <c r="O42" s="7"/>
      <c r="P42" s="28"/>
      <c r="Q42" s="7"/>
      <c r="R42" s="28"/>
      <c r="S42" s="19">
        <f t="shared" si="0"/>
        <v>0</v>
      </c>
      <c r="T42" s="19">
        <f t="shared" si="0"/>
        <v>0</v>
      </c>
      <c r="U42" s="20" t="e">
        <f>+T42/S42*100</f>
        <v>#DIV/0!</v>
      </c>
      <c r="V42" s="39"/>
    </row>
    <row r="43" spans="1:22" ht="23.25" customHeight="1" x14ac:dyDescent="0.25">
      <c r="A43" s="108"/>
      <c r="B43" s="74"/>
      <c r="C43" s="71"/>
      <c r="D43" s="71"/>
      <c r="E43" s="71"/>
      <c r="F43" s="71"/>
      <c r="G43" s="71"/>
      <c r="H43" s="74"/>
      <c r="I43" s="77"/>
      <c r="J43" s="2"/>
      <c r="K43" s="4"/>
      <c r="L43" s="26"/>
      <c r="M43" s="4"/>
      <c r="N43" s="26"/>
      <c r="O43" s="4"/>
      <c r="P43" s="26"/>
      <c r="Q43" s="4"/>
      <c r="R43" s="26"/>
      <c r="S43" s="19">
        <f t="shared" si="0"/>
        <v>0</v>
      </c>
      <c r="T43" s="19">
        <f t="shared" si="0"/>
        <v>0</v>
      </c>
      <c r="U43" s="20" t="e">
        <f t="shared" si="1"/>
        <v>#DIV/0!</v>
      </c>
      <c r="V43" s="37"/>
    </row>
    <row r="44" spans="1:22" ht="23.25" customHeight="1" x14ac:dyDescent="0.25">
      <c r="A44" s="108"/>
      <c r="B44" s="74"/>
      <c r="C44" s="71"/>
      <c r="D44" s="71"/>
      <c r="E44" s="71"/>
      <c r="F44" s="71"/>
      <c r="G44" s="71"/>
      <c r="H44" s="74"/>
      <c r="I44" s="77"/>
      <c r="J44" s="2"/>
      <c r="K44" s="4"/>
      <c r="L44" s="26"/>
      <c r="M44" s="4"/>
      <c r="N44" s="26"/>
      <c r="O44" s="4"/>
      <c r="P44" s="26"/>
      <c r="Q44" s="4"/>
      <c r="R44" s="26"/>
      <c r="S44" s="19">
        <f t="shared" si="0"/>
        <v>0</v>
      </c>
      <c r="T44" s="19">
        <f t="shared" si="0"/>
        <v>0</v>
      </c>
      <c r="U44" s="20" t="e">
        <f t="shared" si="1"/>
        <v>#DIV/0!</v>
      </c>
      <c r="V44" s="37"/>
    </row>
    <row r="45" spans="1:22" ht="23.25" customHeight="1" thickBot="1" x14ac:dyDescent="0.3">
      <c r="A45" s="109"/>
      <c r="B45" s="75"/>
      <c r="C45" s="72"/>
      <c r="D45" s="72"/>
      <c r="E45" s="72"/>
      <c r="F45" s="72"/>
      <c r="G45" s="72"/>
      <c r="H45" s="75"/>
      <c r="I45" s="78"/>
      <c r="J45" s="8"/>
      <c r="K45" s="9"/>
      <c r="L45" s="27"/>
      <c r="M45" s="9"/>
      <c r="N45" s="27"/>
      <c r="O45" s="9"/>
      <c r="P45" s="27"/>
      <c r="Q45" s="9"/>
      <c r="R45" s="27"/>
      <c r="S45" s="19">
        <f t="shared" si="0"/>
        <v>0</v>
      </c>
      <c r="T45" s="19">
        <f t="shared" si="0"/>
        <v>0</v>
      </c>
      <c r="U45" s="20" t="e">
        <f t="shared" si="1"/>
        <v>#DIV/0!</v>
      </c>
      <c r="V45" s="38"/>
    </row>
    <row r="46" spans="1:22" ht="23.25" customHeight="1" x14ac:dyDescent="0.25">
      <c r="A46" s="107">
        <v>10</v>
      </c>
      <c r="B46" s="73"/>
      <c r="C46" s="70"/>
      <c r="D46" s="70"/>
      <c r="E46" s="70"/>
      <c r="F46" s="70"/>
      <c r="G46" s="70"/>
      <c r="H46" s="73"/>
      <c r="I46" s="77" t="e">
        <f t="shared" ref="I46" si="10">+H46/G46*100</f>
        <v>#DIV/0!</v>
      </c>
      <c r="J46" s="6"/>
      <c r="K46" s="7"/>
      <c r="L46" s="30"/>
      <c r="M46" s="7"/>
      <c r="N46" s="30"/>
      <c r="O46" s="7"/>
      <c r="P46" s="30"/>
      <c r="Q46" s="7"/>
      <c r="R46" s="30"/>
      <c r="S46" s="19">
        <f t="shared" si="0"/>
        <v>0</v>
      </c>
      <c r="T46" s="19">
        <f t="shared" si="0"/>
        <v>0</v>
      </c>
      <c r="U46" s="20" t="e">
        <f>+T46/S46*100</f>
        <v>#DIV/0!</v>
      </c>
      <c r="V46" s="41"/>
    </row>
    <row r="47" spans="1:22" ht="23.25" customHeight="1" x14ac:dyDescent="0.25">
      <c r="A47" s="108"/>
      <c r="B47" s="74"/>
      <c r="C47" s="71"/>
      <c r="D47" s="71"/>
      <c r="E47" s="71"/>
      <c r="F47" s="71"/>
      <c r="G47" s="71"/>
      <c r="H47" s="74"/>
      <c r="I47" s="77"/>
      <c r="J47" s="2"/>
      <c r="K47" s="4"/>
      <c r="L47" s="25"/>
      <c r="M47" s="4"/>
      <c r="N47" s="25"/>
      <c r="O47" s="4"/>
      <c r="P47" s="25"/>
      <c r="Q47" s="4"/>
      <c r="R47" s="25"/>
      <c r="S47" s="19">
        <f t="shared" si="0"/>
        <v>0</v>
      </c>
      <c r="T47" s="19">
        <f t="shared" si="0"/>
        <v>0</v>
      </c>
      <c r="U47" s="20" t="e">
        <f t="shared" si="1"/>
        <v>#DIV/0!</v>
      </c>
      <c r="V47" s="36"/>
    </row>
    <row r="48" spans="1:22" ht="23.25" customHeight="1" x14ac:dyDescent="0.25">
      <c r="A48" s="108"/>
      <c r="B48" s="74"/>
      <c r="C48" s="71"/>
      <c r="D48" s="71"/>
      <c r="E48" s="71"/>
      <c r="F48" s="71"/>
      <c r="G48" s="71"/>
      <c r="H48" s="74"/>
      <c r="I48" s="77"/>
      <c r="J48" s="2"/>
      <c r="K48" s="4"/>
      <c r="L48" s="26"/>
      <c r="M48" s="4"/>
      <c r="N48" s="26"/>
      <c r="O48" s="4"/>
      <c r="P48" s="26"/>
      <c r="Q48" s="4"/>
      <c r="R48" s="26"/>
      <c r="S48" s="19">
        <f t="shared" si="0"/>
        <v>0</v>
      </c>
      <c r="T48" s="19">
        <f t="shared" si="0"/>
        <v>0</v>
      </c>
      <c r="U48" s="20" t="e">
        <f t="shared" si="1"/>
        <v>#DIV/0!</v>
      </c>
      <c r="V48" s="37"/>
    </row>
    <row r="49" spans="1:22" ht="23.25" customHeight="1" thickBot="1" x14ac:dyDescent="0.3">
      <c r="A49" s="109"/>
      <c r="B49" s="75"/>
      <c r="C49" s="72"/>
      <c r="D49" s="72"/>
      <c r="E49" s="72"/>
      <c r="F49" s="72"/>
      <c r="G49" s="72"/>
      <c r="H49" s="75"/>
      <c r="I49" s="78"/>
      <c r="J49" s="8"/>
      <c r="K49" s="9"/>
      <c r="L49" s="27"/>
      <c r="M49" s="9"/>
      <c r="N49" s="27"/>
      <c r="O49" s="9"/>
      <c r="P49" s="27"/>
      <c r="Q49" s="9"/>
      <c r="R49" s="27"/>
      <c r="S49" s="19">
        <f t="shared" si="0"/>
        <v>0</v>
      </c>
      <c r="T49" s="19">
        <f t="shared" si="0"/>
        <v>0</v>
      </c>
      <c r="U49" s="20" t="e">
        <f t="shared" si="1"/>
        <v>#DIV/0!</v>
      </c>
      <c r="V49" s="38"/>
    </row>
    <row r="50" spans="1:22" ht="23.25" customHeight="1" x14ac:dyDescent="0.25">
      <c r="A50" s="107">
        <v>11</v>
      </c>
      <c r="B50" s="73"/>
      <c r="C50" s="70"/>
      <c r="D50" s="70"/>
      <c r="E50" s="70"/>
      <c r="F50" s="70"/>
      <c r="G50" s="70"/>
      <c r="H50" s="73"/>
      <c r="I50" s="77" t="e">
        <f t="shared" ref="I50" si="11">+H50/G50*100</f>
        <v>#DIV/0!</v>
      </c>
      <c r="J50" s="6"/>
      <c r="K50" s="7"/>
      <c r="L50" s="28"/>
      <c r="M50" s="7"/>
      <c r="N50" s="28"/>
      <c r="O50" s="7"/>
      <c r="P50" s="28"/>
      <c r="Q50" s="7"/>
      <c r="R50" s="28"/>
      <c r="S50" s="19">
        <f t="shared" si="0"/>
        <v>0</v>
      </c>
      <c r="T50" s="19">
        <f t="shared" si="0"/>
        <v>0</v>
      </c>
      <c r="U50" s="20" t="e">
        <f>+T50/S50*100</f>
        <v>#DIV/0!</v>
      </c>
      <c r="V50" s="39"/>
    </row>
    <row r="51" spans="1:22" ht="23.25" customHeight="1" x14ac:dyDescent="0.25">
      <c r="A51" s="108"/>
      <c r="B51" s="74"/>
      <c r="C51" s="71"/>
      <c r="D51" s="71"/>
      <c r="E51" s="71"/>
      <c r="F51" s="71"/>
      <c r="G51" s="71"/>
      <c r="H51" s="74"/>
      <c r="I51" s="77"/>
      <c r="J51" s="2"/>
      <c r="K51" s="4"/>
      <c r="L51" s="26"/>
      <c r="M51" s="4"/>
      <c r="N51" s="26"/>
      <c r="O51" s="4"/>
      <c r="P51" s="26"/>
      <c r="Q51" s="4"/>
      <c r="R51" s="26"/>
      <c r="S51" s="19">
        <f t="shared" si="0"/>
        <v>0</v>
      </c>
      <c r="T51" s="19">
        <f t="shared" si="0"/>
        <v>0</v>
      </c>
      <c r="U51" s="20" t="e">
        <f t="shared" si="1"/>
        <v>#DIV/0!</v>
      </c>
      <c r="V51" s="37"/>
    </row>
    <row r="52" spans="1:22" ht="23.25" customHeight="1" x14ac:dyDescent="0.25">
      <c r="A52" s="108"/>
      <c r="B52" s="74"/>
      <c r="C52" s="71"/>
      <c r="D52" s="71"/>
      <c r="E52" s="71"/>
      <c r="F52" s="71"/>
      <c r="G52" s="71"/>
      <c r="H52" s="74"/>
      <c r="I52" s="77"/>
      <c r="J52" s="2"/>
      <c r="K52" s="4"/>
      <c r="L52" s="25"/>
      <c r="M52" s="4"/>
      <c r="N52" s="25"/>
      <c r="O52" s="4"/>
      <c r="P52" s="25"/>
      <c r="Q52" s="4"/>
      <c r="R52" s="25"/>
      <c r="S52" s="19">
        <f t="shared" si="0"/>
        <v>0</v>
      </c>
      <c r="T52" s="19">
        <f t="shared" si="0"/>
        <v>0</v>
      </c>
      <c r="U52" s="20" t="e">
        <f t="shared" si="1"/>
        <v>#DIV/0!</v>
      </c>
      <c r="V52" s="36"/>
    </row>
    <row r="53" spans="1:22" ht="23.25" customHeight="1" thickBot="1" x14ac:dyDescent="0.3">
      <c r="A53" s="109"/>
      <c r="B53" s="75"/>
      <c r="C53" s="72"/>
      <c r="D53" s="72"/>
      <c r="E53" s="72"/>
      <c r="F53" s="72"/>
      <c r="G53" s="72"/>
      <c r="H53" s="75"/>
      <c r="I53" s="78"/>
      <c r="J53" s="8"/>
      <c r="K53" s="9"/>
      <c r="L53" s="29"/>
      <c r="M53" s="9"/>
      <c r="N53" s="29"/>
      <c r="O53" s="9"/>
      <c r="P53" s="29"/>
      <c r="Q53" s="9"/>
      <c r="R53" s="29"/>
      <c r="S53" s="19">
        <f t="shared" si="0"/>
        <v>0</v>
      </c>
      <c r="T53" s="19">
        <f t="shared" si="0"/>
        <v>0</v>
      </c>
      <c r="U53" s="20" t="e">
        <f t="shared" si="1"/>
        <v>#DIV/0!</v>
      </c>
      <c r="V53" s="40"/>
    </row>
    <row r="54" spans="1:22" ht="23.25" customHeight="1" x14ac:dyDescent="0.25">
      <c r="A54" s="107">
        <v>12</v>
      </c>
      <c r="B54" s="73"/>
      <c r="C54" s="70"/>
      <c r="D54" s="70"/>
      <c r="E54" s="70"/>
      <c r="F54" s="70"/>
      <c r="G54" s="70"/>
      <c r="H54" s="73"/>
      <c r="I54" s="77" t="e">
        <f t="shared" ref="I54" si="12">+H54/G54*100</f>
        <v>#DIV/0!</v>
      </c>
      <c r="J54" s="6"/>
      <c r="K54" s="7"/>
      <c r="L54" s="28"/>
      <c r="M54" s="7"/>
      <c r="N54" s="28"/>
      <c r="O54" s="7"/>
      <c r="P54" s="28"/>
      <c r="Q54" s="7"/>
      <c r="R54" s="28"/>
      <c r="S54" s="19">
        <f t="shared" si="0"/>
        <v>0</v>
      </c>
      <c r="T54" s="19">
        <f t="shared" si="0"/>
        <v>0</v>
      </c>
      <c r="U54" s="20" t="e">
        <f>+T54/S54*100</f>
        <v>#DIV/0!</v>
      </c>
      <c r="V54" s="39"/>
    </row>
    <row r="55" spans="1:22" ht="23.25" customHeight="1" x14ac:dyDescent="0.25">
      <c r="A55" s="108"/>
      <c r="B55" s="74"/>
      <c r="C55" s="71"/>
      <c r="D55" s="71"/>
      <c r="E55" s="71"/>
      <c r="F55" s="71"/>
      <c r="G55" s="71"/>
      <c r="H55" s="74"/>
      <c r="I55" s="77"/>
      <c r="J55" s="2"/>
      <c r="K55" s="4"/>
      <c r="L55" s="26"/>
      <c r="M55" s="4"/>
      <c r="N55" s="26"/>
      <c r="O55" s="4"/>
      <c r="P55" s="26"/>
      <c r="Q55" s="4"/>
      <c r="R55" s="26"/>
      <c r="S55" s="19">
        <f t="shared" si="0"/>
        <v>0</v>
      </c>
      <c r="T55" s="19">
        <f t="shared" si="0"/>
        <v>0</v>
      </c>
      <c r="U55" s="20" t="e">
        <f t="shared" si="1"/>
        <v>#DIV/0!</v>
      </c>
      <c r="V55" s="37"/>
    </row>
    <row r="56" spans="1:22" ht="23.25" customHeight="1" x14ac:dyDescent="0.25">
      <c r="A56" s="108"/>
      <c r="B56" s="74"/>
      <c r="C56" s="71"/>
      <c r="D56" s="71"/>
      <c r="E56" s="71"/>
      <c r="F56" s="71"/>
      <c r="G56" s="71"/>
      <c r="H56" s="74"/>
      <c r="I56" s="77"/>
      <c r="J56" s="2"/>
      <c r="K56" s="4"/>
      <c r="L56" s="25"/>
      <c r="M56" s="4"/>
      <c r="N56" s="25"/>
      <c r="O56" s="4"/>
      <c r="P56" s="25"/>
      <c r="Q56" s="4"/>
      <c r="R56" s="25"/>
      <c r="S56" s="19">
        <f t="shared" si="0"/>
        <v>0</v>
      </c>
      <c r="T56" s="19">
        <f t="shared" si="0"/>
        <v>0</v>
      </c>
      <c r="U56" s="20" t="e">
        <f t="shared" si="1"/>
        <v>#DIV/0!</v>
      </c>
      <c r="V56" s="36"/>
    </row>
    <row r="57" spans="1:22" ht="23.25" customHeight="1" thickBot="1" x14ac:dyDescent="0.3">
      <c r="A57" s="109"/>
      <c r="B57" s="75"/>
      <c r="C57" s="72"/>
      <c r="D57" s="72"/>
      <c r="E57" s="72"/>
      <c r="F57" s="72"/>
      <c r="G57" s="72"/>
      <c r="H57" s="75"/>
      <c r="I57" s="78"/>
      <c r="J57" s="8"/>
      <c r="K57" s="9"/>
      <c r="L57" s="29"/>
      <c r="M57" s="9"/>
      <c r="N57" s="29"/>
      <c r="O57" s="9"/>
      <c r="P57" s="29"/>
      <c r="Q57" s="9"/>
      <c r="R57" s="29"/>
      <c r="S57" s="19">
        <f t="shared" si="0"/>
        <v>0</v>
      </c>
      <c r="T57" s="19">
        <f t="shared" si="0"/>
        <v>0</v>
      </c>
      <c r="U57" s="20" t="e">
        <f t="shared" si="1"/>
        <v>#DIV/0!</v>
      </c>
      <c r="V57" s="40"/>
    </row>
    <row r="58" spans="1:22" ht="23.25" customHeight="1" x14ac:dyDescent="0.25">
      <c r="A58" s="107">
        <v>13</v>
      </c>
      <c r="B58" s="74"/>
      <c r="C58" s="71"/>
      <c r="D58" s="71"/>
      <c r="E58" s="71"/>
      <c r="F58" s="71"/>
      <c r="G58" s="71"/>
      <c r="H58" s="74"/>
      <c r="I58" s="77" t="e">
        <f>+H58/G58*100</f>
        <v>#DIV/0!</v>
      </c>
      <c r="J58" s="17"/>
      <c r="K58" s="18"/>
      <c r="L58" s="24"/>
      <c r="M58" s="18"/>
      <c r="N58" s="24"/>
      <c r="O58" s="18"/>
      <c r="P58" s="24"/>
      <c r="Q58" s="18"/>
      <c r="R58" s="24"/>
      <c r="S58" s="19">
        <f t="shared" si="0"/>
        <v>0</v>
      </c>
      <c r="T58" s="19">
        <f t="shared" si="0"/>
        <v>0</v>
      </c>
      <c r="U58" s="20" t="e">
        <f>+T58/S58*100</f>
        <v>#DIV/0!</v>
      </c>
      <c r="V58" s="35"/>
    </row>
    <row r="59" spans="1:22" ht="23.25" customHeight="1" x14ac:dyDescent="0.25">
      <c r="A59" s="108"/>
      <c r="B59" s="74"/>
      <c r="C59" s="71"/>
      <c r="D59" s="71"/>
      <c r="E59" s="71"/>
      <c r="F59" s="71"/>
      <c r="G59" s="71"/>
      <c r="H59" s="74"/>
      <c r="I59" s="77"/>
      <c r="J59" s="2"/>
      <c r="K59" s="4"/>
      <c r="L59" s="25"/>
      <c r="M59" s="4"/>
      <c r="N59" s="25"/>
      <c r="O59" s="4"/>
      <c r="P59" s="25"/>
      <c r="Q59" s="4"/>
      <c r="R59" s="25"/>
      <c r="S59" s="19">
        <f t="shared" si="0"/>
        <v>0</v>
      </c>
      <c r="T59" s="19">
        <f t="shared" si="0"/>
        <v>0</v>
      </c>
      <c r="U59" s="20" t="e">
        <f t="shared" ref="U59:U61" si="13">+T59/S59*100</f>
        <v>#DIV/0!</v>
      </c>
      <c r="V59" s="36"/>
    </row>
    <row r="60" spans="1:22" ht="23.25" customHeight="1" x14ac:dyDescent="0.25">
      <c r="A60" s="108"/>
      <c r="B60" s="74"/>
      <c r="C60" s="71"/>
      <c r="D60" s="71"/>
      <c r="E60" s="71"/>
      <c r="F60" s="71"/>
      <c r="G60" s="71"/>
      <c r="H60" s="74"/>
      <c r="I60" s="77"/>
      <c r="J60" s="2"/>
      <c r="K60" s="4"/>
      <c r="L60" s="26"/>
      <c r="M60" s="4"/>
      <c r="N60" s="26"/>
      <c r="O60" s="4"/>
      <c r="P60" s="26"/>
      <c r="Q60" s="4"/>
      <c r="R60" s="26"/>
      <c r="S60" s="19">
        <f t="shared" si="0"/>
        <v>0</v>
      </c>
      <c r="T60" s="19">
        <f t="shared" si="0"/>
        <v>0</v>
      </c>
      <c r="U60" s="20" t="e">
        <f t="shared" si="13"/>
        <v>#DIV/0!</v>
      </c>
      <c r="V60" s="37"/>
    </row>
    <row r="61" spans="1:22" ht="23.25" customHeight="1" thickBot="1" x14ac:dyDescent="0.3">
      <c r="A61" s="109"/>
      <c r="B61" s="75"/>
      <c r="C61" s="72"/>
      <c r="D61" s="72"/>
      <c r="E61" s="72"/>
      <c r="F61" s="72"/>
      <c r="G61" s="72"/>
      <c r="H61" s="75"/>
      <c r="I61" s="78"/>
      <c r="J61" s="8"/>
      <c r="K61" s="9"/>
      <c r="L61" s="27"/>
      <c r="M61" s="9"/>
      <c r="N61" s="27"/>
      <c r="O61" s="9"/>
      <c r="P61" s="27"/>
      <c r="Q61" s="9"/>
      <c r="R61" s="27"/>
      <c r="S61" s="19">
        <f t="shared" si="0"/>
        <v>0</v>
      </c>
      <c r="T61" s="19">
        <f t="shared" si="0"/>
        <v>0</v>
      </c>
      <c r="U61" s="20" t="e">
        <f t="shared" si="13"/>
        <v>#DIV/0!</v>
      </c>
      <c r="V61" s="38"/>
    </row>
    <row r="62" spans="1:22" ht="23.25" customHeight="1" x14ac:dyDescent="0.25">
      <c r="A62" s="107">
        <v>14</v>
      </c>
      <c r="B62" s="73"/>
      <c r="C62" s="70"/>
      <c r="D62" s="70"/>
      <c r="E62" s="70"/>
      <c r="F62" s="70"/>
      <c r="G62" s="70"/>
      <c r="H62" s="73"/>
      <c r="I62" s="77" t="e">
        <f t="shared" ref="I62" si="14">+H62/G62*100</f>
        <v>#DIV/0!</v>
      </c>
      <c r="J62" s="6"/>
      <c r="K62" s="7"/>
      <c r="L62" s="28"/>
      <c r="M62" s="7"/>
      <c r="N62" s="28"/>
      <c r="O62" s="7"/>
      <c r="P62" s="28"/>
      <c r="Q62" s="7"/>
      <c r="R62" s="28"/>
      <c r="S62" s="19">
        <f t="shared" si="0"/>
        <v>0</v>
      </c>
      <c r="T62" s="19">
        <f t="shared" si="0"/>
        <v>0</v>
      </c>
      <c r="U62" s="20" t="e">
        <f>+T62/S62*100</f>
        <v>#DIV/0!</v>
      </c>
      <c r="V62" s="39"/>
    </row>
    <row r="63" spans="1:22" ht="23.25" customHeight="1" x14ac:dyDescent="0.25">
      <c r="A63" s="108"/>
      <c r="B63" s="74"/>
      <c r="C63" s="71"/>
      <c r="D63" s="71"/>
      <c r="E63" s="71"/>
      <c r="F63" s="71"/>
      <c r="G63" s="71"/>
      <c r="H63" s="74"/>
      <c r="I63" s="77"/>
      <c r="J63" s="2"/>
      <c r="K63" s="4"/>
      <c r="L63" s="26"/>
      <c r="M63" s="4"/>
      <c r="N63" s="26"/>
      <c r="O63" s="4"/>
      <c r="P63" s="26"/>
      <c r="Q63" s="4"/>
      <c r="R63" s="26"/>
      <c r="S63" s="19">
        <f t="shared" si="0"/>
        <v>0</v>
      </c>
      <c r="T63" s="19">
        <f t="shared" si="0"/>
        <v>0</v>
      </c>
      <c r="U63" s="20" t="e">
        <f t="shared" ref="U63:U65" si="15">+T63/S63*100</f>
        <v>#DIV/0!</v>
      </c>
      <c r="V63" s="37"/>
    </row>
    <row r="64" spans="1:22" ht="23.25" customHeight="1" x14ac:dyDescent="0.25">
      <c r="A64" s="108"/>
      <c r="B64" s="74"/>
      <c r="C64" s="71"/>
      <c r="D64" s="71"/>
      <c r="E64" s="71"/>
      <c r="F64" s="71"/>
      <c r="G64" s="71"/>
      <c r="H64" s="74"/>
      <c r="I64" s="77"/>
      <c r="J64" s="2"/>
      <c r="K64" s="4"/>
      <c r="L64" s="25"/>
      <c r="M64" s="4"/>
      <c r="N64" s="25"/>
      <c r="O64" s="4"/>
      <c r="P64" s="25"/>
      <c r="Q64" s="4"/>
      <c r="R64" s="25"/>
      <c r="S64" s="19">
        <f t="shared" si="0"/>
        <v>0</v>
      </c>
      <c r="T64" s="19">
        <f t="shared" si="0"/>
        <v>0</v>
      </c>
      <c r="U64" s="20" t="e">
        <f t="shared" si="15"/>
        <v>#DIV/0!</v>
      </c>
      <c r="V64" s="36"/>
    </row>
    <row r="65" spans="1:22" ht="23.25" customHeight="1" thickBot="1" x14ac:dyDescent="0.3">
      <c r="A65" s="109"/>
      <c r="B65" s="75"/>
      <c r="C65" s="72"/>
      <c r="D65" s="72"/>
      <c r="E65" s="72"/>
      <c r="F65" s="72"/>
      <c r="G65" s="72"/>
      <c r="H65" s="75"/>
      <c r="I65" s="78"/>
      <c r="J65" s="8"/>
      <c r="K65" s="9"/>
      <c r="L65" s="29"/>
      <c r="M65" s="9"/>
      <c r="N65" s="29"/>
      <c r="O65" s="9"/>
      <c r="P65" s="29"/>
      <c r="Q65" s="9"/>
      <c r="R65" s="29"/>
      <c r="S65" s="19">
        <f t="shared" si="0"/>
        <v>0</v>
      </c>
      <c r="T65" s="19">
        <f t="shared" si="0"/>
        <v>0</v>
      </c>
      <c r="U65" s="20" t="e">
        <f t="shared" si="15"/>
        <v>#DIV/0!</v>
      </c>
      <c r="V65" s="40"/>
    </row>
    <row r="66" spans="1:22" ht="23.25" customHeight="1" x14ac:dyDescent="0.25">
      <c r="A66" s="107">
        <v>15</v>
      </c>
      <c r="B66" s="73"/>
      <c r="C66" s="70"/>
      <c r="D66" s="70"/>
      <c r="E66" s="70"/>
      <c r="F66" s="70"/>
      <c r="G66" s="70"/>
      <c r="H66" s="73"/>
      <c r="I66" s="77" t="e">
        <f t="shared" ref="I66" si="16">+H66/G66*100</f>
        <v>#DIV/0!</v>
      </c>
      <c r="J66" s="6"/>
      <c r="K66" s="7"/>
      <c r="L66" s="28"/>
      <c r="M66" s="7"/>
      <c r="N66" s="28"/>
      <c r="O66" s="7"/>
      <c r="P66" s="28"/>
      <c r="Q66" s="7"/>
      <c r="R66" s="28"/>
      <c r="S66" s="19">
        <f t="shared" si="0"/>
        <v>0</v>
      </c>
      <c r="T66" s="19">
        <f t="shared" si="0"/>
        <v>0</v>
      </c>
      <c r="U66" s="20" t="e">
        <f>+T66/S66*100</f>
        <v>#DIV/0!</v>
      </c>
      <c r="V66" s="39"/>
    </row>
    <row r="67" spans="1:22" ht="23.25" customHeight="1" x14ac:dyDescent="0.25">
      <c r="A67" s="108"/>
      <c r="B67" s="74"/>
      <c r="C67" s="71"/>
      <c r="D67" s="71"/>
      <c r="E67" s="71"/>
      <c r="F67" s="71"/>
      <c r="G67" s="71"/>
      <c r="H67" s="74"/>
      <c r="I67" s="77"/>
      <c r="J67" s="2"/>
      <c r="K67" s="4"/>
      <c r="L67" s="26"/>
      <c r="M67" s="4"/>
      <c r="N67" s="26"/>
      <c r="O67" s="4"/>
      <c r="P67" s="26"/>
      <c r="Q67" s="4"/>
      <c r="R67" s="26"/>
      <c r="S67" s="19">
        <f t="shared" si="0"/>
        <v>0</v>
      </c>
      <c r="T67" s="19">
        <f t="shared" si="0"/>
        <v>0</v>
      </c>
      <c r="U67" s="20" t="e">
        <f t="shared" ref="U67:U69" si="17">+T67/S67*100</f>
        <v>#DIV/0!</v>
      </c>
      <c r="V67" s="37"/>
    </row>
    <row r="68" spans="1:22" ht="23.25" customHeight="1" x14ac:dyDescent="0.25">
      <c r="A68" s="108"/>
      <c r="B68" s="74"/>
      <c r="C68" s="71"/>
      <c r="D68" s="71"/>
      <c r="E68" s="71"/>
      <c r="F68" s="71"/>
      <c r="G68" s="71"/>
      <c r="H68" s="74"/>
      <c r="I68" s="77"/>
      <c r="J68" s="2"/>
      <c r="K68" s="4"/>
      <c r="L68" s="26"/>
      <c r="M68" s="4"/>
      <c r="N68" s="26"/>
      <c r="O68" s="4"/>
      <c r="P68" s="26"/>
      <c r="Q68" s="4"/>
      <c r="R68" s="26"/>
      <c r="S68" s="19">
        <f t="shared" si="0"/>
        <v>0</v>
      </c>
      <c r="T68" s="19">
        <f t="shared" si="0"/>
        <v>0</v>
      </c>
      <c r="U68" s="20" t="e">
        <f t="shared" si="17"/>
        <v>#DIV/0!</v>
      </c>
      <c r="V68" s="37"/>
    </row>
    <row r="69" spans="1:22" ht="23.25" customHeight="1" thickBot="1" x14ac:dyDescent="0.3">
      <c r="A69" s="109"/>
      <c r="B69" s="75"/>
      <c r="C69" s="72"/>
      <c r="D69" s="72"/>
      <c r="E69" s="72"/>
      <c r="F69" s="72"/>
      <c r="G69" s="72"/>
      <c r="H69" s="75"/>
      <c r="I69" s="78"/>
      <c r="J69" s="8"/>
      <c r="K69" s="9"/>
      <c r="L69" s="27"/>
      <c r="M69" s="9"/>
      <c r="N69" s="27"/>
      <c r="O69" s="9"/>
      <c r="P69" s="27"/>
      <c r="Q69" s="9"/>
      <c r="R69" s="27"/>
      <c r="S69" s="19">
        <f t="shared" si="0"/>
        <v>0</v>
      </c>
      <c r="T69" s="19">
        <f t="shared" si="0"/>
        <v>0</v>
      </c>
      <c r="U69" s="20" t="e">
        <f t="shared" si="17"/>
        <v>#DIV/0!</v>
      </c>
      <c r="V69" s="38"/>
    </row>
    <row r="70" spans="1:22" ht="23.25" customHeight="1" x14ac:dyDescent="0.25">
      <c r="A70" s="107">
        <v>16</v>
      </c>
      <c r="B70" s="73"/>
      <c r="C70" s="70"/>
      <c r="D70" s="70"/>
      <c r="E70" s="70"/>
      <c r="F70" s="70"/>
      <c r="G70" s="70"/>
      <c r="H70" s="73"/>
      <c r="I70" s="77" t="e">
        <f t="shared" ref="I70" si="18">+H70/G70*100</f>
        <v>#DIV/0!</v>
      </c>
      <c r="J70" s="6"/>
      <c r="K70" s="7"/>
      <c r="L70" s="30"/>
      <c r="M70" s="7"/>
      <c r="N70" s="30"/>
      <c r="O70" s="7"/>
      <c r="P70" s="30"/>
      <c r="Q70" s="7"/>
      <c r="R70" s="30"/>
      <c r="S70" s="19">
        <f t="shared" si="0"/>
        <v>0</v>
      </c>
      <c r="T70" s="19">
        <f t="shared" si="0"/>
        <v>0</v>
      </c>
      <c r="U70" s="20" t="e">
        <f>+T70/S70*100</f>
        <v>#DIV/0!</v>
      </c>
      <c r="V70" s="41"/>
    </row>
    <row r="71" spans="1:22" ht="23.25" customHeight="1" x14ac:dyDescent="0.25">
      <c r="A71" s="108"/>
      <c r="B71" s="74"/>
      <c r="C71" s="71"/>
      <c r="D71" s="71"/>
      <c r="E71" s="71"/>
      <c r="F71" s="71"/>
      <c r="G71" s="71"/>
      <c r="H71" s="74"/>
      <c r="I71" s="77"/>
      <c r="J71" s="2"/>
      <c r="K71" s="4"/>
      <c r="L71" s="25"/>
      <c r="M71" s="4"/>
      <c r="N71" s="25"/>
      <c r="O71" s="4"/>
      <c r="P71" s="25"/>
      <c r="Q71" s="4"/>
      <c r="R71" s="25"/>
      <c r="S71" s="19">
        <f t="shared" si="0"/>
        <v>0</v>
      </c>
      <c r="T71" s="19">
        <f t="shared" si="0"/>
        <v>0</v>
      </c>
      <c r="U71" s="20" t="e">
        <f t="shared" ref="U71:U73" si="19">+T71/S71*100</f>
        <v>#DIV/0!</v>
      </c>
      <c r="V71" s="36"/>
    </row>
    <row r="72" spans="1:22" ht="23.25" customHeight="1" x14ac:dyDescent="0.25">
      <c r="A72" s="108"/>
      <c r="B72" s="74"/>
      <c r="C72" s="71"/>
      <c r="D72" s="71"/>
      <c r="E72" s="71"/>
      <c r="F72" s="71"/>
      <c r="G72" s="71"/>
      <c r="H72" s="74"/>
      <c r="I72" s="77"/>
      <c r="J72" s="2"/>
      <c r="K72" s="4"/>
      <c r="L72" s="26"/>
      <c r="M72" s="4"/>
      <c r="N72" s="26"/>
      <c r="O72" s="4"/>
      <c r="P72" s="26"/>
      <c r="Q72" s="4"/>
      <c r="R72" s="26"/>
      <c r="S72" s="19">
        <f t="shared" si="0"/>
        <v>0</v>
      </c>
      <c r="T72" s="19">
        <f t="shared" si="0"/>
        <v>0</v>
      </c>
      <c r="U72" s="20" t="e">
        <f t="shared" si="19"/>
        <v>#DIV/0!</v>
      </c>
      <c r="V72" s="37"/>
    </row>
    <row r="73" spans="1:22" ht="23.25" customHeight="1" thickBot="1" x14ac:dyDescent="0.3">
      <c r="A73" s="109"/>
      <c r="B73" s="75"/>
      <c r="C73" s="72"/>
      <c r="D73" s="72"/>
      <c r="E73" s="72"/>
      <c r="F73" s="72"/>
      <c r="G73" s="72"/>
      <c r="H73" s="75"/>
      <c r="I73" s="78"/>
      <c r="J73" s="8"/>
      <c r="K73" s="9"/>
      <c r="L73" s="27"/>
      <c r="M73" s="9"/>
      <c r="N73" s="27"/>
      <c r="O73" s="9"/>
      <c r="P73" s="27"/>
      <c r="Q73" s="9"/>
      <c r="R73" s="27"/>
      <c r="S73" s="19">
        <f t="shared" si="0"/>
        <v>0</v>
      </c>
      <c r="T73" s="19">
        <f t="shared" si="0"/>
        <v>0</v>
      </c>
      <c r="U73" s="20" t="e">
        <f t="shared" si="19"/>
        <v>#DIV/0!</v>
      </c>
      <c r="V73" s="38"/>
    </row>
    <row r="74" spans="1:22" ht="23.25" customHeight="1" x14ac:dyDescent="0.25">
      <c r="A74" s="107">
        <v>17</v>
      </c>
      <c r="B74" s="73"/>
      <c r="C74" s="70"/>
      <c r="D74" s="70"/>
      <c r="E74" s="70"/>
      <c r="F74" s="70"/>
      <c r="G74" s="70"/>
      <c r="H74" s="73"/>
      <c r="I74" s="77" t="e">
        <f t="shared" ref="I74" si="20">+H74/G74*100</f>
        <v>#DIV/0!</v>
      </c>
      <c r="J74" s="6"/>
      <c r="K74" s="7"/>
      <c r="L74" s="28"/>
      <c r="M74" s="7"/>
      <c r="N74" s="28"/>
      <c r="O74" s="7"/>
      <c r="P74" s="28"/>
      <c r="Q74" s="7"/>
      <c r="R74" s="28"/>
      <c r="S74" s="19">
        <f t="shared" si="0"/>
        <v>0</v>
      </c>
      <c r="T74" s="19">
        <f t="shared" si="0"/>
        <v>0</v>
      </c>
      <c r="U74" s="20" t="e">
        <f>+T74/S74*100</f>
        <v>#DIV/0!</v>
      </c>
      <c r="V74" s="39"/>
    </row>
    <row r="75" spans="1:22" ht="23.25" customHeight="1" x14ac:dyDescent="0.25">
      <c r="A75" s="108"/>
      <c r="B75" s="74"/>
      <c r="C75" s="71"/>
      <c r="D75" s="71"/>
      <c r="E75" s="71"/>
      <c r="F75" s="71"/>
      <c r="G75" s="71"/>
      <c r="H75" s="74"/>
      <c r="I75" s="77"/>
      <c r="J75" s="2"/>
      <c r="K75" s="4"/>
      <c r="L75" s="26"/>
      <c r="M75" s="4"/>
      <c r="N75" s="26"/>
      <c r="O75" s="4"/>
      <c r="P75" s="26"/>
      <c r="Q75" s="4"/>
      <c r="R75" s="26"/>
      <c r="S75" s="19">
        <f t="shared" ref="S75:T105" si="21">+K75+M75+O75+Q75</f>
        <v>0</v>
      </c>
      <c r="T75" s="19">
        <f t="shared" si="21"/>
        <v>0</v>
      </c>
      <c r="U75" s="20" t="e">
        <f t="shared" ref="U75:U77" si="22">+T75/S75*100</f>
        <v>#DIV/0!</v>
      </c>
      <c r="V75" s="37"/>
    </row>
    <row r="76" spans="1:22" ht="23.25" customHeight="1" x14ac:dyDescent="0.25">
      <c r="A76" s="108"/>
      <c r="B76" s="74"/>
      <c r="C76" s="71"/>
      <c r="D76" s="71"/>
      <c r="E76" s="71"/>
      <c r="F76" s="71"/>
      <c r="G76" s="71"/>
      <c r="H76" s="74"/>
      <c r="I76" s="77"/>
      <c r="J76" s="2"/>
      <c r="K76" s="4"/>
      <c r="L76" s="25"/>
      <c r="M76" s="4"/>
      <c r="N76" s="25"/>
      <c r="O76" s="4"/>
      <c r="P76" s="25"/>
      <c r="Q76" s="4"/>
      <c r="R76" s="25"/>
      <c r="S76" s="19">
        <f t="shared" si="21"/>
        <v>0</v>
      </c>
      <c r="T76" s="19">
        <f t="shared" si="21"/>
        <v>0</v>
      </c>
      <c r="U76" s="20" t="e">
        <f t="shared" si="22"/>
        <v>#DIV/0!</v>
      </c>
      <c r="V76" s="36"/>
    </row>
    <row r="77" spans="1:22" ht="23.25" customHeight="1" thickBot="1" x14ac:dyDescent="0.3">
      <c r="A77" s="109"/>
      <c r="B77" s="75"/>
      <c r="C77" s="72"/>
      <c r="D77" s="72"/>
      <c r="E77" s="72"/>
      <c r="F77" s="72"/>
      <c r="G77" s="72"/>
      <c r="H77" s="75"/>
      <c r="I77" s="78"/>
      <c r="J77" s="8"/>
      <c r="K77" s="9"/>
      <c r="L77" s="29"/>
      <c r="M77" s="9"/>
      <c r="N77" s="29"/>
      <c r="O77" s="9"/>
      <c r="P77" s="29"/>
      <c r="Q77" s="9"/>
      <c r="R77" s="29"/>
      <c r="S77" s="19">
        <f t="shared" si="21"/>
        <v>0</v>
      </c>
      <c r="T77" s="19">
        <f t="shared" si="21"/>
        <v>0</v>
      </c>
      <c r="U77" s="20" t="e">
        <f t="shared" si="22"/>
        <v>#DIV/0!</v>
      </c>
      <c r="V77" s="40"/>
    </row>
    <row r="78" spans="1:22" ht="23.25" customHeight="1" x14ac:dyDescent="0.25">
      <c r="A78" s="107">
        <v>18</v>
      </c>
      <c r="B78" s="73"/>
      <c r="C78" s="70"/>
      <c r="D78" s="70"/>
      <c r="E78" s="70"/>
      <c r="F78" s="70"/>
      <c r="G78" s="70"/>
      <c r="H78" s="73"/>
      <c r="I78" s="77" t="e">
        <f t="shared" ref="I78" si="23">+H78/G78*100</f>
        <v>#DIV/0!</v>
      </c>
      <c r="J78" s="6"/>
      <c r="K78" s="7"/>
      <c r="L78" s="28"/>
      <c r="M78" s="7"/>
      <c r="N78" s="28"/>
      <c r="O78" s="7"/>
      <c r="P78" s="28"/>
      <c r="Q78" s="7"/>
      <c r="R78" s="28"/>
      <c r="S78" s="19">
        <f t="shared" si="21"/>
        <v>0</v>
      </c>
      <c r="T78" s="19">
        <f t="shared" si="21"/>
        <v>0</v>
      </c>
      <c r="U78" s="20" t="e">
        <f>+T78/S78*100</f>
        <v>#DIV/0!</v>
      </c>
      <c r="V78" s="39"/>
    </row>
    <row r="79" spans="1:22" ht="23.25" customHeight="1" x14ac:dyDescent="0.25">
      <c r="A79" s="108"/>
      <c r="B79" s="74"/>
      <c r="C79" s="71"/>
      <c r="D79" s="71"/>
      <c r="E79" s="71"/>
      <c r="F79" s="71"/>
      <c r="G79" s="71"/>
      <c r="H79" s="74"/>
      <c r="I79" s="77"/>
      <c r="J79" s="2"/>
      <c r="K79" s="4"/>
      <c r="L79" s="26"/>
      <c r="M79" s="4"/>
      <c r="N79" s="26"/>
      <c r="O79" s="4"/>
      <c r="P79" s="26"/>
      <c r="Q79" s="4"/>
      <c r="R79" s="26"/>
      <c r="S79" s="19">
        <f t="shared" si="21"/>
        <v>0</v>
      </c>
      <c r="T79" s="19">
        <f t="shared" si="21"/>
        <v>0</v>
      </c>
      <c r="U79" s="20" t="e">
        <f t="shared" ref="U79:U81" si="24">+T79/S79*100</f>
        <v>#DIV/0!</v>
      </c>
      <c r="V79" s="37"/>
    </row>
    <row r="80" spans="1:22" ht="23.25" customHeight="1" x14ac:dyDescent="0.25">
      <c r="A80" s="108"/>
      <c r="B80" s="74"/>
      <c r="C80" s="71"/>
      <c r="D80" s="71"/>
      <c r="E80" s="71"/>
      <c r="F80" s="71"/>
      <c r="G80" s="71"/>
      <c r="H80" s="74"/>
      <c r="I80" s="77"/>
      <c r="J80" s="2"/>
      <c r="K80" s="4"/>
      <c r="L80" s="26"/>
      <c r="M80" s="4"/>
      <c r="N80" s="26"/>
      <c r="O80" s="4"/>
      <c r="P80" s="26"/>
      <c r="Q80" s="4"/>
      <c r="R80" s="26"/>
      <c r="S80" s="19">
        <f t="shared" si="21"/>
        <v>0</v>
      </c>
      <c r="T80" s="19">
        <f t="shared" si="21"/>
        <v>0</v>
      </c>
      <c r="U80" s="20" t="e">
        <f t="shared" si="24"/>
        <v>#DIV/0!</v>
      </c>
      <c r="V80" s="37"/>
    </row>
    <row r="81" spans="1:22" ht="23.25" customHeight="1" thickBot="1" x14ac:dyDescent="0.3">
      <c r="A81" s="109"/>
      <c r="B81" s="75"/>
      <c r="C81" s="72"/>
      <c r="D81" s="72"/>
      <c r="E81" s="72"/>
      <c r="F81" s="72"/>
      <c r="G81" s="72"/>
      <c r="H81" s="75"/>
      <c r="I81" s="78"/>
      <c r="J81" s="8"/>
      <c r="K81" s="9"/>
      <c r="L81" s="27"/>
      <c r="M81" s="9"/>
      <c r="N81" s="27"/>
      <c r="O81" s="9"/>
      <c r="P81" s="27"/>
      <c r="Q81" s="9"/>
      <c r="R81" s="27"/>
      <c r="S81" s="19">
        <f t="shared" si="21"/>
        <v>0</v>
      </c>
      <c r="T81" s="19">
        <f t="shared" si="21"/>
        <v>0</v>
      </c>
      <c r="U81" s="20" t="e">
        <f t="shared" si="24"/>
        <v>#DIV/0!</v>
      </c>
      <c r="V81" s="38"/>
    </row>
    <row r="82" spans="1:22" ht="23.25" customHeight="1" x14ac:dyDescent="0.25">
      <c r="A82" s="107">
        <v>19</v>
      </c>
      <c r="B82" s="73"/>
      <c r="C82" s="70"/>
      <c r="D82" s="70"/>
      <c r="E82" s="70"/>
      <c r="F82" s="70"/>
      <c r="G82" s="70"/>
      <c r="H82" s="73"/>
      <c r="I82" s="77" t="e">
        <f t="shared" ref="I82" si="25">+H82/G82*100</f>
        <v>#DIV/0!</v>
      </c>
      <c r="J82" s="6"/>
      <c r="K82" s="7"/>
      <c r="L82" s="30"/>
      <c r="M82" s="7"/>
      <c r="N82" s="30"/>
      <c r="O82" s="7"/>
      <c r="P82" s="30"/>
      <c r="Q82" s="7"/>
      <c r="R82" s="30"/>
      <c r="S82" s="19">
        <f t="shared" si="21"/>
        <v>0</v>
      </c>
      <c r="T82" s="19">
        <f t="shared" si="21"/>
        <v>0</v>
      </c>
      <c r="U82" s="20" t="e">
        <f>+T82/S82*100</f>
        <v>#DIV/0!</v>
      </c>
      <c r="V82" s="41"/>
    </row>
    <row r="83" spans="1:22" ht="23.25" customHeight="1" x14ac:dyDescent="0.25">
      <c r="A83" s="108"/>
      <c r="B83" s="74"/>
      <c r="C83" s="71"/>
      <c r="D83" s="71"/>
      <c r="E83" s="71"/>
      <c r="F83" s="71"/>
      <c r="G83" s="71"/>
      <c r="H83" s="74"/>
      <c r="I83" s="77"/>
      <c r="J83" s="2"/>
      <c r="K83" s="4"/>
      <c r="L83" s="25"/>
      <c r="M83" s="4"/>
      <c r="N83" s="25"/>
      <c r="O83" s="4"/>
      <c r="P83" s="25"/>
      <c r="Q83" s="4"/>
      <c r="R83" s="25"/>
      <c r="S83" s="19">
        <f t="shared" si="21"/>
        <v>0</v>
      </c>
      <c r="T83" s="19">
        <f t="shared" si="21"/>
        <v>0</v>
      </c>
      <c r="U83" s="20" t="e">
        <f t="shared" ref="U83:U85" si="26">+T83/S83*100</f>
        <v>#DIV/0!</v>
      </c>
      <c r="V83" s="36"/>
    </row>
    <row r="84" spans="1:22" ht="23.25" customHeight="1" x14ac:dyDescent="0.25">
      <c r="A84" s="108"/>
      <c r="B84" s="74"/>
      <c r="C84" s="71"/>
      <c r="D84" s="71"/>
      <c r="E84" s="71"/>
      <c r="F84" s="71"/>
      <c r="G84" s="71"/>
      <c r="H84" s="74"/>
      <c r="I84" s="77"/>
      <c r="J84" s="2"/>
      <c r="K84" s="4"/>
      <c r="L84" s="26"/>
      <c r="M84" s="4"/>
      <c r="N84" s="26"/>
      <c r="O84" s="4"/>
      <c r="P84" s="26"/>
      <c r="Q84" s="4"/>
      <c r="R84" s="26"/>
      <c r="S84" s="19">
        <f t="shared" si="21"/>
        <v>0</v>
      </c>
      <c r="T84" s="19">
        <f t="shared" si="21"/>
        <v>0</v>
      </c>
      <c r="U84" s="20" t="e">
        <f t="shared" si="26"/>
        <v>#DIV/0!</v>
      </c>
      <c r="V84" s="37"/>
    </row>
    <row r="85" spans="1:22" ht="23.25" customHeight="1" thickBot="1" x14ac:dyDescent="0.3">
      <c r="A85" s="109"/>
      <c r="B85" s="75"/>
      <c r="C85" s="72"/>
      <c r="D85" s="72"/>
      <c r="E85" s="72"/>
      <c r="F85" s="72"/>
      <c r="G85" s="72"/>
      <c r="H85" s="75"/>
      <c r="I85" s="78"/>
      <c r="J85" s="8"/>
      <c r="K85" s="9"/>
      <c r="L85" s="27"/>
      <c r="M85" s="9"/>
      <c r="N85" s="27"/>
      <c r="O85" s="9"/>
      <c r="P85" s="27"/>
      <c r="Q85" s="9"/>
      <c r="R85" s="27"/>
      <c r="S85" s="19">
        <f t="shared" si="21"/>
        <v>0</v>
      </c>
      <c r="T85" s="19">
        <f t="shared" si="21"/>
        <v>0</v>
      </c>
      <c r="U85" s="20" t="e">
        <f t="shared" si="26"/>
        <v>#DIV/0!</v>
      </c>
      <c r="V85" s="38"/>
    </row>
    <row r="86" spans="1:22" ht="23.25" customHeight="1" x14ac:dyDescent="0.25">
      <c r="A86" s="107">
        <v>20</v>
      </c>
      <c r="B86" s="73"/>
      <c r="C86" s="70"/>
      <c r="D86" s="70"/>
      <c r="E86" s="70"/>
      <c r="F86" s="70"/>
      <c r="G86" s="70"/>
      <c r="H86" s="73"/>
      <c r="I86" s="77" t="e">
        <f t="shared" ref="I86" si="27">+H86/G86*100</f>
        <v>#DIV/0!</v>
      </c>
      <c r="J86" s="6"/>
      <c r="K86" s="7"/>
      <c r="L86" s="28"/>
      <c r="M86" s="7"/>
      <c r="N86" s="28"/>
      <c r="O86" s="7"/>
      <c r="P86" s="28"/>
      <c r="Q86" s="7"/>
      <c r="R86" s="28"/>
      <c r="S86" s="19">
        <f t="shared" si="21"/>
        <v>0</v>
      </c>
      <c r="T86" s="19">
        <f t="shared" si="21"/>
        <v>0</v>
      </c>
      <c r="U86" s="20" t="e">
        <f>+T86/S86*100</f>
        <v>#DIV/0!</v>
      </c>
      <c r="V86" s="39"/>
    </row>
    <row r="87" spans="1:22" ht="23.25" customHeight="1" x14ac:dyDescent="0.25">
      <c r="A87" s="108"/>
      <c r="B87" s="74"/>
      <c r="C87" s="71"/>
      <c r="D87" s="71"/>
      <c r="E87" s="71"/>
      <c r="F87" s="71"/>
      <c r="G87" s="71"/>
      <c r="H87" s="74"/>
      <c r="I87" s="77"/>
      <c r="J87" s="2"/>
      <c r="K87" s="4"/>
      <c r="L87" s="26"/>
      <c r="M87" s="4"/>
      <c r="N87" s="26"/>
      <c r="O87" s="4"/>
      <c r="P87" s="26"/>
      <c r="Q87" s="4"/>
      <c r="R87" s="26"/>
      <c r="S87" s="19">
        <f t="shared" si="21"/>
        <v>0</v>
      </c>
      <c r="T87" s="19">
        <f t="shared" si="21"/>
        <v>0</v>
      </c>
      <c r="U87" s="20" t="e">
        <f t="shared" ref="U87:U89" si="28">+T87/S87*100</f>
        <v>#DIV/0!</v>
      </c>
      <c r="V87" s="37"/>
    </row>
    <row r="88" spans="1:22" ht="23.25" customHeight="1" x14ac:dyDescent="0.25">
      <c r="A88" s="108"/>
      <c r="B88" s="74"/>
      <c r="C88" s="71"/>
      <c r="D88" s="71"/>
      <c r="E88" s="71"/>
      <c r="F88" s="71"/>
      <c r="G88" s="71"/>
      <c r="H88" s="74"/>
      <c r="I88" s="77"/>
      <c r="J88" s="2"/>
      <c r="K88" s="4"/>
      <c r="L88" s="25"/>
      <c r="M88" s="4"/>
      <c r="N88" s="25"/>
      <c r="O88" s="4"/>
      <c r="P88" s="25"/>
      <c r="Q88" s="4"/>
      <c r="R88" s="25"/>
      <c r="S88" s="19">
        <f t="shared" si="21"/>
        <v>0</v>
      </c>
      <c r="T88" s="19">
        <f t="shared" si="21"/>
        <v>0</v>
      </c>
      <c r="U88" s="20" t="e">
        <f t="shared" si="28"/>
        <v>#DIV/0!</v>
      </c>
      <c r="V88" s="36"/>
    </row>
    <row r="89" spans="1:22" ht="23.25" customHeight="1" thickBot="1" x14ac:dyDescent="0.3">
      <c r="A89" s="109"/>
      <c r="B89" s="75"/>
      <c r="C89" s="72"/>
      <c r="D89" s="72"/>
      <c r="E89" s="72"/>
      <c r="F89" s="72"/>
      <c r="G89" s="72"/>
      <c r="H89" s="75"/>
      <c r="I89" s="78"/>
      <c r="J89" s="8"/>
      <c r="K89" s="9"/>
      <c r="L89" s="29"/>
      <c r="M89" s="9"/>
      <c r="N89" s="29"/>
      <c r="O89" s="9"/>
      <c r="P89" s="29"/>
      <c r="Q89" s="9"/>
      <c r="R89" s="29"/>
      <c r="S89" s="19">
        <f t="shared" si="21"/>
        <v>0</v>
      </c>
      <c r="T89" s="19">
        <f t="shared" si="21"/>
        <v>0</v>
      </c>
      <c r="U89" s="20" t="e">
        <f t="shared" si="28"/>
        <v>#DIV/0!</v>
      </c>
      <c r="V89" s="40"/>
    </row>
    <row r="90" spans="1:22" ht="23.25" customHeight="1" x14ac:dyDescent="0.25">
      <c r="A90" s="107">
        <v>21</v>
      </c>
      <c r="B90" s="73"/>
      <c r="C90" s="70"/>
      <c r="D90" s="70"/>
      <c r="E90" s="70"/>
      <c r="F90" s="70"/>
      <c r="G90" s="70"/>
      <c r="H90" s="73"/>
      <c r="I90" s="77" t="e">
        <f t="shared" ref="I90" si="29">+H90/G90*100</f>
        <v>#DIV/0!</v>
      </c>
      <c r="J90" s="6"/>
      <c r="K90" s="7"/>
      <c r="L90" s="28"/>
      <c r="M90" s="7"/>
      <c r="N90" s="28"/>
      <c r="O90" s="7"/>
      <c r="P90" s="28"/>
      <c r="Q90" s="7"/>
      <c r="R90" s="28"/>
      <c r="S90" s="19">
        <f t="shared" si="21"/>
        <v>0</v>
      </c>
      <c r="T90" s="19">
        <f t="shared" si="21"/>
        <v>0</v>
      </c>
      <c r="U90" s="20" t="e">
        <f>+T90/S90*100</f>
        <v>#DIV/0!</v>
      </c>
      <c r="V90" s="39"/>
    </row>
    <row r="91" spans="1:22" ht="23.25" customHeight="1" x14ac:dyDescent="0.25">
      <c r="A91" s="108"/>
      <c r="B91" s="74"/>
      <c r="C91" s="71"/>
      <c r="D91" s="71"/>
      <c r="E91" s="71"/>
      <c r="F91" s="71"/>
      <c r="G91" s="71"/>
      <c r="H91" s="74"/>
      <c r="I91" s="77"/>
      <c r="J91" s="2"/>
      <c r="K91" s="4"/>
      <c r="L91" s="26"/>
      <c r="M91" s="4"/>
      <c r="N91" s="26"/>
      <c r="O91" s="4"/>
      <c r="P91" s="26"/>
      <c r="Q91" s="4"/>
      <c r="R91" s="26"/>
      <c r="S91" s="19">
        <f t="shared" si="21"/>
        <v>0</v>
      </c>
      <c r="T91" s="19">
        <f t="shared" si="21"/>
        <v>0</v>
      </c>
      <c r="U91" s="20" t="e">
        <f t="shared" ref="U91:U93" si="30">+T91/S91*100</f>
        <v>#DIV/0!</v>
      </c>
      <c r="V91" s="37"/>
    </row>
    <row r="92" spans="1:22" ht="23.25" customHeight="1" x14ac:dyDescent="0.25">
      <c r="A92" s="108"/>
      <c r="B92" s="74"/>
      <c r="C92" s="71"/>
      <c r="D92" s="71"/>
      <c r="E92" s="71"/>
      <c r="F92" s="71"/>
      <c r="G92" s="71"/>
      <c r="H92" s="74"/>
      <c r="I92" s="77"/>
      <c r="J92" s="2"/>
      <c r="K92" s="4"/>
      <c r="L92" s="26"/>
      <c r="M92" s="4"/>
      <c r="N92" s="26"/>
      <c r="O92" s="4"/>
      <c r="P92" s="26"/>
      <c r="Q92" s="4"/>
      <c r="R92" s="26"/>
      <c r="S92" s="19">
        <f t="shared" si="21"/>
        <v>0</v>
      </c>
      <c r="T92" s="19">
        <f t="shared" si="21"/>
        <v>0</v>
      </c>
      <c r="U92" s="20" t="e">
        <f t="shared" si="30"/>
        <v>#DIV/0!</v>
      </c>
      <c r="V92" s="37"/>
    </row>
    <row r="93" spans="1:22" ht="23.25" customHeight="1" thickBot="1" x14ac:dyDescent="0.3">
      <c r="A93" s="109"/>
      <c r="B93" s="75"/>
      <c r="C93" s="72"/>
      <c r="D93" s="72"/>
      <c r="E93" s="72"/>
      <c r="F93" s="72"/>
      <c r="G93" s="72"/>
      <c r="H93" s="75"/>
      <c r="I93" s="78"/>
      <c r="J93" s="8"/>
      <c r="K93" s="9"/>
      <c r="L93" s="27"/>
      <c r="M93" s="9"/>
      <c r="N93" s="27"/>
      <c r="O93" s="9"/>
      <c r="P93" s="27"/>
      <c r="Q93" s="9"/>
      <c r="R93" s="27"/>
      <c r="S93" s="19">
        <f t="shared" si="21"/>
        <v>0</v>
      </c>
      <c r="T93" s="19">
        <f t="shared" si="21"/>
        <v>0</v>
      </c>
      <c r="U93" s="20" t="e">
        <f t="shared" si="30"/>
        <v>#DIV/0!</v>
      </c>
      <c r="V93" s="38"/>
    </row>
    <row r="94" spans="1:22" ht="23.25" customHeight="1" x14ac:dyDescent="0.25">
      <c r="A94" s="107">
        <v>22</v>
      </c>
      <c r="B94" s="73"/>
      <c r="C94" s="70"/>
      <c r="D94" s="70"/>
      <c r="E94" s="70"/>
      <c r="F94" s="70"/>
      <c r="G94" s="70"/>
      <c r="H94" s="73"/>
      <c r="I94" s="77" t="e">
        <f t="shared" ref="I94" si="31">+H94/G94*100</f>
        <v>#DIV/0!</v>
      </c>
      <c r="J94" s="6"/>
      <c r="K94" s="7"/>
      <c r="L94" s="30"/>
      <c r="M94" s="7"/>
      <c r="N94" s="30"/>
      <c r="O94" s="7"/>
      <c r="P94" s="30"/>
      <c r="Q94" s="7"/>
      <c r="R94" s="30"/>
      <c r="S94" s="19">
        <f t="shared" si="21"/>
        <v>0</v>
      </c>
      <c r="T94" s="19">
        <f t="shared" si="21"/>
        <v>0</v>
      </c>
      <c r="U94" s="20" t="e">
        <f>+T94/S94*100</f>
        <v>#DIV/0!</v>
      </c>
      <c r="V94" s="41"/>
    </row>
    <row r="95" spans="1:22" ht="23.25" customHeight="1" x14ac:dyDescent="0.25">
      <c r="A95" s="108"/>
      <c r="B95" s="74"/>
      <c r="C95" s="71"/>
      <c r="D95" s="71"/>
      <c r="E95" s="71"/>
      <c r="F95" s="71"/>
      <c r="G95" s="71"/>
      <c r="H95" s="74"/>
      <c r="I95" s="77"/>
      <c r="J95" s="2"/>
      <c r="K95" s="4"/>
      <c r="L95" s="25"/>
      <c r="M95" s="4"/>
      <c r="N95" s="25"/>
      <c r="O95" s="4"/>
      <c r="P95" s="25"/>
      <c r="Q95" s="4"/>
      <c r="R95" s="25"/>
      <c r="S95" s="19">
        <f t="shared" si="21"/>
        <v>0</v>
      </c>
      <c r="T95" s="19">
        <f t="shared" si="21"/>
        <v>0</v>
      </c>
      <c r="U95" s="20" t="e">
        <f t="shared" ref="U95:U97" si="32">+T95/S95*100</f>
        <v>#DIV/0!</v>
      </c>
      <c r="V95" s="36"/>
    </row>
    <row r="96" spans="1:22" ht="23.25" customHeight="1" x14ac:dyDescent="0.25">
      <c r="A96" s="108"/>
      <c r="B96" s="74"/>
      <c r="C96" s="71"/>
      <c r="D96" s="71"/>
      <c r="E96" s="71"/>
      <c r="F96" s="71"/>
      <c r="G96" s="71"/>
      <c r="H96" s="74"/>
      <c r="I96" s="77"/>
      <c r="J96" s="2"/>
      <c r="K96" s="4"/>
      <c r="L96" s="26"/>
      <c r="M96" s="4"/>
      <c r="N96" s="26"/>
      <c r="O96" s="4"/>
      <c r="P96" s="26"/>
      <c r="Q96" s="4"/>
      <c r="R96" s="26"/>
      <c r="S96" s="19">
        <f t="shared" si="21"/>
        <v>0</v>
      </c>
      <c r="T96" s="19">
        <f t="shared" si="21"/>
        <v>0</v>
      </c>
      <c r="U96" s="20" t="e">
        <f t="shared" si="32"/>
        <v>#DIV/0!</v>
      </c>
      <c r="V96" s="37"/>
    </row>
    <row r="97" spans="1:22" ht="23.25" customHeight="1" thickBot="1" x14ac:dyDescent="0.3">
      <c r="A97" s="109"/>
      <c r="B97" s="75"/>
      <c r="C97" s="72"/>
      <c r="D97" s="72"/>
      <c r="E97" s="72"/>
      <c r="F97" s="72"/>
      <c r="G97" s="72"/>
      <c r="H97" s="75"/>
      <c r="I97" s="78"/>
      <c r="J97" s="8"/>
      <c r="K97" s="9"/>
      <c r="L97" s="27"/>
      <c r="M97" s="9"/>
      <c r="N97" s="27"/>
      <c r="O97" s="9"/>
      <c r="P97" s="27"/>
      <c r="Q97" s="9"/>
      <c r="R97" s="27"/>
      <c r="S97" s="19">
        <f t="shared" si="21"/>
        <v>0</v>
      </c>
      <c r="T97" s="19">
        <f t="shared" si="21"/>
        <v>0</v>
      </c>
      <c r="U97" s="20" t="e">
        <f t="shared" si="32"/>
        <v>#DIV/0!</v>
      </c>
      <c r="V97" s="38"/>
    </row>
    <row r="98" spans="1:22" ht="23.25" customHeight="1" x14ac:dyDescent="0.25">
      <c r="A98" s="107">
        <v>23</v>
      </c>
      <c r="B98" s="73"/>
      <c r="C98" s="70"/>
      <c r="D98" s="70"/>
      <c r="E98" s="70"/>
      <c r="F98" s="70"/>
      <c r="G98" s="70"/>
      <c r="H98" s="73"/>
      <c r="I98" s="77" t="e">
        <f t="shared" ref="I98" si="33">+H98/G98*100</f>
        <v>#DIV/0!</v>
      </c>
      <c r="J98" s="6"/>
      <c r="K98" s="7"/>
      <c r="L98" s="28"/>
      <c r="M98" s="7"/>
      <c r="N98" s="28"/>
      <c r="O98" s="7"/>
      <c r="P98" s="28"/>
      <c r="Q98" s="7"/>
      <c r="R98" s="28"/>
      <c r="S98" s="19">
        <f t="shared" si="21"/>
        <v>0</v>
      </c>
      <c r="T98" s="19">
        <f t="shared" si="21"/>
        <v>0</v>
      </c>
      <c r="U98" s="20" t="e">
        <f>+T98/S98*100</f>
        <v>#DIV/0!</v>
      </c>
      <c r="V98" s="39"/>
    </row>
    <row r="99" spans="1:22" ht="23.25" customHeight="1" x14ac:dyDescent="0.25">
      <c r="A99" s="108"/>
      <c r="B99" s="74"/>
      <c r="C99" s="71"/>
      <c r="D99" s="71"/>
      <c r="E99" s="71"/>
      <c r="F99" s="71"/>
      <c r="G99" s="71"/>
      <c r="H99" s="74"/>
      <c r="I99" s="77"/>
      <c r="J99" s="2"/>
      <c r="K99" s="4"/>
      <c r="L99" s="26"/>
      <c r="M99" s="4"/>
      <c r="N99" s="26"/>
      <c r="O99" s="4"/>
      <c r="P99" s="26"/>
      <c r="Q99" s="4"/>
      <c r="R99" s="26"/>
      <c r="S99" s="19">
        <f t="shared" si="21"/>
        <v>0</v>
      </c>
      <c r="T99" s="19">
        <f t="shared" si="21"/>
        <v>0</v>
      </c>
      <c r="U99" s="20" t="e">
        <f t="shared" ref="U99:U101" si="34">+T99/S99*100</f>
        <v>#DIV/0!</v>
      </c>
      <c r="V99" s="37"/>
    </row>
    <row r="100" spans="1:22" ht="23.25" customHeight="1" x14ac:dyDescent="0.25">
      <c r="A100" s="108"/>
      <c r="B100" s="74"/>
      <c r="C100" s="71"/>
      <c r="D100" s="71"/>
      <c r="E100" s="71"/>
      <c r="F100" s="71"/>
      <c r="G100" s="71"/>
      <c r="H100" s="74"/>
      <c r="I100" s="77"/>
      <c r="J100" s="2"/>
      <c r="K100" s="4"/>
      <c r="L100" s="25"/>
      <c r="M100" s="4"/>
      <c r="N100" s="25"/>
      <c r="O100" s="4"/>
      <c r="P100" s="25"/>
      <c r="Q100" s="4"/>
      <c r="R100" s="25"/>
      <c r="S100" s="19">
        <f t="shared" si="21"/>
        <v>0</v>
      </c>
      <c r="T100" s="19">
        <f t="shared" si="21"/>
        <v>0</v>
      </c>
      <c r="U100" s="20" t="e">
        <f t="shared" si="34"/>
        <v>#DIV/0!</v>
      </c>
      <c r="V100" s="36"/>
    </row>
    <row r="101" spans="1:22" ht="23.25" customHeight="1" thickBot="1" x14ac:dyDescent="0.3">
      <c r="A101" s="109"/>
      <c r="B101" s="75"/>
      <c r="C101" s="72"/>
      <c r="D101" s="72"/>
      <c r="E101" s="72"/>
      <c r="F101" s="72"/>
      <c r="G101" s="72"/>
      <c r="H101" s="75"/>
      <c r="I101" s="78"/>
      <c r="J101" s="8"/>
      <c r="K101" s="9"/>
      <c r="L101" s="29"/>
      <c r="M101" s="9"/>
      <c r="N101" s="29"/>
      <c r="O101" s="9"/>
      <c r="P101" s="29"/>
      <c r="Q101" s="9"/>
      <c r="R101" s="29"/>
      <c r="S101" s="19">
        <f t="shared" si="21"/>
        <v>0</v>
      </c>
      <c r="T101" s="19">
        <f t="shared" si="21"/>
        <v>0</v>
      </c>
      <c r="U101" s="20" t="e">
        <f t="shared" si="34"/>
        <v>#DIV/0!</v>
      </c>
      <c r="V101" s="40"/>
    </row>
    <row r="102" spans="1:22" ht="23.25" customHeight="1" x14ac:dyDescent="0.25">
      <c r="A102" s="107">
        <v>24</v>
      </c>
      <c r="B102" s="73"/>
      <c r="C102" s="70"/>
      <c r="D102" s="70"/>
      <c r="E102" s="70"/>
      <c r="F102" s="70"/>
      <c r="G102" s="70"/>
      <c r="H102" s="73"/>
      <c r="I102" s="77" t="e">
        <f t="shared" ref="I102" si="35">+H102/G102*100</f>
        <v>#DIV/0!</v>
      </c>
      <c r="J102" s="6"/>
      <c r="K102" s="7"/>
      <c r="L102" s="28"/>
      <c r="M102" s="7"/>
      <c r="N102" s="28"/>
      <c r="O102" s="7"/>
      <c r="P102" s="28"/>
      <c r="Q102" s="7"/>
      <c r="R102" s="28"/>
      <c r="S102" s="19">
        <f t="shared" si="21"/>
        <v>0</v>
      </c>
      <c r="T102" s="19">
        <f t="shared" si="21"/>
        <v>0</v>
      </c>
      <c r="U102" s="20" t="e">
        <f>+T102/S102*100</f>
        <v>#DIV/0!</v>
      </c>
      <c r="V102" s="39"/>
    </row>
    <row r="103" spans="1:22" ht="23.25" customHeight="1" x14ac:dyDescent="0.25">
      <c r="A103" s="108"/>
      <c r="B103" s="74"/>
      <c r="C103" s="71"/>
      <c r="D103" s="71"/>
      <c r="E103" s="71"/>
      <c r="F103" s="71"/>
      <c r="G103" s="71"/>
      <c r="H103" s="74"/>
      <c r="I103" s="77"/>
      <c r="J103" s="2"/>
      <c r="K103" s="4"/>
      <c r="L103" s="26"/>
      <c r="M103" s="4"/>
      <c r="N103" s="26"/>
      <c r="O103" s="4"/>
      <c r="P103" s="26"/>
      <c r="Q103" s="4"/>
      <c r="R103" s="26"/>
      <c r="S103" s="19">
        <f t="shared" si="21"/>
        <v>0</v>
      </c>
      <c r="T103" s="19">
        <f t="shared" si="21"/>
        <v>0</v>
      </c>
      <c r="U103" s="20" t="e">
        <f t="shared" ref="U103:U105" si="36">+T103/S103*100</f>
        <v>#DIV/0!</v>
      </c>
      <c r="V103" s="37"/>
    </row>
    <row r="104" spans="1:22" ht="23.25" customHeight="1" x14ac:dyDescent="0.25">
      <c r="A104" s="108"/>
      <c r="B104" s="74"/>
      <c r="C104" s="71"/>
      <c r="D104" s="71"/>
      <c r="E104" s="71"/>
      <c r="F104" s="71"/>
      <c r="G104" s="71"/>
      <c r="H104" s="74"/>
      <c r="I104" s="77"/>
      <c r="J104" s="2"/>
      <c r="K104" s="4"/>
      <c r="L104" s="25"/>
      <c r="M104" s="4"/>
      <c r="N104" s="25"/>
      <c r="O104" s="4"/>
      <c r="P104" s="25"/>
      <c r="Q104" s="4"/>
      <c r="R104" s="25"/>
      <c r="S104" s="19">
        <f t="shared" si="21"/>
        <v>0</v>
      </c>
      <c r="T104" s="19">
        <f t="shared" si="21"/>
        <v>0</v>
      </c>
      <c r="U104" s="20" t="e">
        <f t="shared" si="36"/>
        <v>#DIV/0!</v>
      </c>
      <c r="V104" s="36"/>
    </row>
    <row r="105" spans="1:22" ht="23.25" customHeight="1" thickBot="1" x14ac:dyDescent="0.3">
      <c r="A105" s="109"/>
      <c r="B105" s="75"/>
      <c r="C105" s="72"/>
      <c r="D105" s="72"/>
      <c r="E105" s="72"/>
      <c r="F105" s="72"/>
      <c r="G105" s="72"/>
      <c r="H105" s="75"/>
      <c r="I105" s="78"/>
      <c r="J105" s="8"/>
      <c r="K105" s="9"/>
      <c r="L105" s="29"/>
      <c r="M105" s="9"/>
      <c r="N105" s="29"/>
      <c r="O105" s="9"/>
      <c r="P105" s="29"/>
      <c r="Q105" s="9"/>
      <c r="R105" s="29"/>
      <c r="S105" s="19">
        <f t="shared" si="21"/>
        <v>0</v>
      </c>
      <c r="T105" s="19">
        <f t="shared" si="21"/>
        <v>0</v>
      </c>
      <c r="U105" s="20" t="e">
        <f t="shared" si="36"/>
        <v>#DIV/0!</v>
      </c>
      <c r="V105" s="40"/>
    </row>
    <row r="106" spans="1:22" ht="23.25" customHeight="1" thickBot="1" x14ac:dyDescent="0.35">
      <c r="A106" s="112" t="s">
        <v>9</v>
      </c>
      <c r="B106" s="113"/>
      <c r="C106" s="113"/>
      <c r="D106" s="113"/>
      <c r="E106" s="113"/>
      <c r="F106" s="113"/>
      <c r="G106" s="113"/>
      <c r="H106" s="113"/>
      <c r="I106" s="10" t="e">
        <f>+SUM(I10:I105)/(COUNT(I10:I105))</f>
        <v>#DIV/0!</v>
      </c>
      <c r="J106" s="11"/>
      <c r="K106" s="114" t="s">
        <v>10</v>
      </c>
      <c r="L106" s="115"/>
      <c r="M106" s="115"/>
      <c r="N106" s="115"/>
      <c r="O106" s="115"/>
      <c r="P106" s="115"/>
      <c r="Q106" s="115"/>
      <c r="R106" s="115"/>
      <c r="S106" s="12">
        <f>SUM(S10:S105)</f>
        <v>273403006</v>
      </c>
      <c r="T106" s="12">
        <f>SUM(T10:T105)</f>
        <v>222942323</v>
      </c>
      <c r="U106" s="10" t="e">
        <f>+SUM(U10:U105)/(COUNT(U10:U105))</f>
        <v>#DIV/0!</v>
      </c>
      <c r="V106" s="42"/>
    </row>
    <row r="107" spans="1:22" ht="14.25" customHeight="1" x14ac:dyDescent="0.35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</row>
    <row r="108" spans="1:22" x14ac:dyDescent="0.25">
      <c r="C108" s="5" t="s">
        <v>11</v>
      </c>
      <c r="D108" s="110" t="s">
        <v>27</v>
      </c>
      <c r="E108" s="110"/>
      <c r="F108" s="110"/>
      <c r="G108" s="110"/>
      <c r="H108" s="110"/>
      <c r="I108" s="110"/>
      <c r="J108" s="33"/>
      <c r="K108" s="117" t="s">
        <v>12</v>
      </c>
      <c r="L108" s="117"/>
      <c r="M108" s="117"/>
      <c r="N108" s="117"/>
      <c r="O108" s="117" t="s">
        <v>27</v>
      </c>
      <c r="P108" s="117"/>
      <c r="Q108" s="117"/>
      <c r="R108" s="117"/>
      <c r="S108" s="117"/>
      <c r="T108" s="117"/>
      <c r="U108" s="118"/>
    </row>
    <row r="109" spans="1:22" x14ac:dyDescent="0.25">
      <c r="C109" s="5" t="s">
        <v>13</v>
      </c>
      <c r="D109" s="110" t="s">
        <v>28</v>
      </c>
      <c r="E109" s="110"/>
      <c r="F109" s="110"/>
      <c r="G109" s="110"/>
      <c r="H109" s="110"/>
      <c r="I109" s="110"/>
      <c r="J109" s="31"/>
      <c r="K109" s="110" t="s">
        <v>13</v>
      </c>
      <c r="L109" s="110"/>
      <c r="M109" s="110"/>
      <c r="N109" s="110"/>
      <c r="O109" s="111" t="s">
        <v>28</v>
      </c>
      <c r="P109" s="111"/>
      <c r="Q109" s="111"/>
      <c r="R109" s="111"/>
      <c r="S109" s="111"/>
      <c r="T109" s="111"/>
      <c r="U109" s="118"/>
    </row>
    <row r="110" spans="1:22" x14ac:dyDescent="0.25">
      <c r="C110" s="5" t="s">
        <v>14</v>
      </c>
      <c r="D110" s="110" t="s">
        <v>134</v>
      </c>
      <c r="E110" s="110"/>
      <c r="F110" s="110"/>
      <c r="G110" s="110"/>
      <c r="H110" s="110"/>
      <c r="I110" s="110"/>
      <c r="J110" s="32"/>
      <c r="K110" s="110" t="s">
        <v>14</v>
      </c>
      <c r="L110" s="110"/>
      <c r="M110" s="110"/>
      <c r="N110" s="110"/>
      <c r="O110" s="111"/>
      <c r="P110" s="111"/>
      <c r="Q110" s="111"/>
      <c r="R110" s="111"/>
      <c r="S110" s="111"/>
      <c r="T110" s="111"/>
      <c r="U110" s="118"/>
    </row>
  </sheetData>
  <mergeCells count="256">
    <mergeCell ref="D110:I110"/>
    <mergeCell ref="K110:N110"/>
    <mergeCell ref="O110:T110"/>
    <mergeCell ref="I102:I105"/>
    <mergeCell ref="A106:H106"/>
    <mergeCell ref="K106:R106"/>
    <mergeCell ref="A107:U107"/>
    <mergeCell ref="D108:I108"/>
    <mergeCell ref="K108:N108"/>
    <mergeCell ref="O108:T108"/>
    <mergeCell ref="U108:U110"/>
    <mergeCell ref="D109:I109"/>
    <mergeCell ref="K109:N109"/>
    <mergeCell ref="A102:A105"/>
    <mergeCell ref="B102:B105"/>
    <mergeCell ref="C102:C105"/>
    <mergeCell ref="D102:D105"/>
    <mergeCell ref="E102:E105"/>
    <mergeCell ref="F102:F105"/>
    <mergeCell ref="G102:G105"/>
    <mergeCell ref="H102:H105"/>
    <mergeCell ref="O109:T109"/>
    <mergeCell ref="G94:G97"/>
    <mergeCell ref="H94:H97"/>
    <mergeCell ref="I94:I97"/>
    <mergeCell ref="A98:A101"/>
    <mergeCell ref="B98:B101"/>
    <mergeCell ref="C98:C101"/>
    <mergeCell ref="D98:D101"/>
    <mergeCell ref="E98:E101"/>
    <mergeCell ref="F98:F101"/>
    <mergeCell ref="G98:G101"/>
    <mergeCell ref="A94:A97"/>
    <mergeCell ref="B94:B97"/>
    <mergeCell ref="C94:C97"/>
    <mergeCell ref="D94:D97"/>
    <mergeCell ref="E94:E97"/>
    <mergeCell ref="F94:F97"/>
    <mergeCell ref="H98:H101"/>
    <mergeCell ref="I98:I101"/>
    <mergeCell ref="A90:A93"/>
    <mergeCell ref="B90:B93"/>
    <mergeCell ref="C90:C93"/>
    <mergeCell ref="D90:D93"/>
    <mergeCell ref="E90:E93"/>
    <mergeCell ref="F90:F93"/>
    <mergeCell ref="G90:G93"/>
    <mergeCell ref="H90:H93"/>
    <mergeCell ref="I90:I93"/>
    <mergeCell ref="A86:A89"/>
    <mergeCell ref="B86:B89"/>
    <mergeCell ref="C86:C89"/>
    <mergeCell ref="D86:D89"/>
    <mergeCell ref="E86:E89"/>
    <mergeCell ref="F86:F89"/>
    <mergeCell ref="G86:G89"/>
    <mergeCell ref="H86:H89"/>
    <mergeCell ref="I86:I89"/>
    <mergeCell ref="G78:G81"/>
    <mergeCell ref="H78:H81"/>
    <mergeCell ref="I78:I81"/>
    <mergeCell ref="A82:A85"/>
    <mergeCell ref="B82:B85"/>
    <mergeCell ref="C82:C85"/>
    <mergeCell ref="D82:D85"/>
    <mergeCell ref="E82:E85"/>
    <mergeCell ref="F82:F85"/>
    <mergeCell ref="G82:G85"/>
    <mergeCell ref="A78:A81"/>
    <mergeCell ref="B78:B81"/>
    <mergeCell ref="C78:C81"/>
    <mergeCell ref="D78:D81"/>
    <mergeCell ref="E78:E81"/>
    <mergeCell ref="F78:F81"/>
    <mergeCell ref="H82:H85"/>
    <mergeCell ref="I82:I85"/>
    <mergeCell ref="A74:A77"/>
    <mergeCell ref="B74:B77"/>
    <mergeCell ref="C74:C77"/>
    <mergeCell ref="D74:D77"/>
    <mergeCell ref="E74:E77"/>
    <mergeCell ref="F74:F77"/>
    <mergeCell ref="G74:G77"/>
    <mergeCell ref="H74:H77"/>
    <mergeCell ref="I74:I77"/>
    <mergeCell ref="A70:A73"/>
    <mergeCell ref="B70:B73"/>
    <mergeCell ref="C70:C73"/>
    <mergeCell ref="D70:D73"/>
    <mergeCell ref="E70:E73"/>
    <mergeCell ref="F70:F73"/>
    <mergeCell ref="G70:G73"/>
    <mergeCell ref="H70:H73"/>
    <mergeCell ref="I70:I73"/>
    <mergeCell ref="G62:G65"/>
    <mergeCell ref="H62:H65"/>
    <mergeCell ref="I62:I65"/>
    <mergeCell ref="A66:A69"/>
    <mergeCell ref="B66:B69"/>
    <mergeCell ref="C66:C69"/>
    <mergeCell ref="D66:D69"/>
    <mergeCell ref="E66:E69"/>
    <mergeCell ref="F66:F69"/>
    <mergeCell ref="G66:G69"/>
    <mergeCell ref="A62:A65"/>
    <mergeCell ref="B62:B65"/>
    <mergeCell ref="C62:C65"/>
    <mergeCell ref="D62:D65"/>
    <mergeCell ref="E62:E65"/>
    <mergeCell ref="F62:F65"/>
    <mergeCell ref="H66:H69"/>
    <mergeCell ref="I66:I69"/>
    <mergeCell ref="A58:A61"/>
    <mergeCell ref="B58:B61"/>
    <mergeCell ref="C58:C61"/>
    <mergeCell ref="D58:D61"/>
    <mergeCell ref="E58:E61"/>
    <mergeCell ref="F58:F61"/>
    <mergeCell ref="G58:G61"/>
    <mergeCell ref="H58:H61"/>
    <mergeCell ref="I58:I61"/>
    <mergeCell ref="A54:A57"/>
    <mergeCell ref="B54:B57"/>
    <mergeCell ref="C54:C57"/>
    <mergeCell ref="D54:D57"/>
    <mergeCell ref="E54:E57"/>
    <mergeCell ref="F54:F57"/>
    <mergeCell ref="G54:G57"/>
    <mergeCell ref="H54:H57"/>
    <mergeCell ref="I54:I57"/>
    <mergeCell ref="G46:G49"/>
    <mergeCell ref="H46:H49"/>
    <mergeCell ref="I46:I49"/>
    <mergeCell ref="A50:A53"/>
    <mergeCell ref="B50:B53"/>
    <mergeCell ref="C50:C53"/>
    <mergeCell ref="D50:D53"/>
    <mergeCell ref="E50:E53"/>
    <mergeCell ref="F50:F53"/>
    <mergeCell ref="G50:G53"/>
    <mergeCell ref="A46:A49"/>
    <mergeCell ref="B46:B49"/>
    <mergeCell ref="C46:C49"/>
    <mergeCell ref="D46:D49"/>
    <mergeCell ref="E46:E49"/>
    <mergeCell ref="F46:F49"/>
    <mergeCell ref="H50:H53"/>
    <mergeCell ref="I50:I53"/>
    <mergeCell ref="A42:A45"/>
    <mergeCell ref="B42:B45"/>
    <mergeCell ref="C42:C45"/>
    <mergeCell ref="D42:D45"/>
    <mergeCell ref="E42:E45"/>
    <mergeCell ref="F42:F45"/>
    <mergeCell ref="G42:G45"/>
    <mergeCell ref="H42:H45"/>
    <mergeCell ref="I42:I45"/>
    <mergeCell ref="A38:A41"/>
    <mergeCell ref="B38:B41"/>
    <mergeCell ref="C38:C41"/>
    <mergeCell ref="D38:D41"/>
    <mergeCell ref="E38:E41"/>
    <mergeCell ref="F38:F41"/>
    <mergeCell ref="G38:G41"/>
    <mergeCell ref="H38:H41"/>
    <mergeCell ref="I38:I41"/>
    <mergeCell ref="G30:G33"/>
    <mergeCell ref="H30:H33"/>
    <mergeCell ref="I30:I33"/>
    <mergeCell ref="A34:A37"/>
    <mergeCell ref="B34:B37"/>
    <mergeCell ref="C34:C37"/>
    <mergeCell ref="D34:D37"/>
    <mergeCell ref="E34:E37"/>
    <mergeCell ref="F34:F37"/>
    <mergeCell ref="G34:G37"/>
    <mergeCell ref="A30:A33"/>
    <mergeCell ref="B30:B33"/>
    <mergeCell ref="C30:C33"/>
    <mergeCell ref="D30:D33"/>
    <mergeCell ref="E30:E33"/>
    <mergeCell ref="F30:F33"/>
    <mergeCell ref="H34:H37"/>
    <mergeCell ref="I34:I37"/>
    <mergeCell ref="G22:G25"/>
    <mergeCell ref="H22:H25"/>
    <mergeCell ref="I22:I25"/>
    <mergeCell ref="A26:A29"/>
    <mergeCell ref="B26:B29"/>
    <mergeCell ref="C26:C29"/>
    <mergeCell ref="D26:D29"/>
    <mergeCell ref="E26:E29"/>
    <mergeCell ref="F26:F29"/>
    <mergeCell ref="G26:G29"/>
    <mergeCell ref="H26:H29"/>
    <mergeCell ref="I26:I29"/>
    <mergeCell ref="A10:A13"/>
    <mergeCell ref="B10:B13"/>
    <mergeCell ref="C10:C13"/>
    <mergeCell ref="A22:A25"/>
    <mergeCell ref="B22:B25"/>
    <mergeCell ref="C22:C25"/>
    <mergeCell ref="D22:D25"/>
    <mergeCell ref="E22:E25"/>
    <mergeCell ref="F22:F25"/>
    <mergeCell ref="G14:G17"/>
    <mergeCell ref="H14:H17"/>
    <mergeCell ref="I14:I17"/>
    <mergeCell ref="A18:A21"/>
    <mergeCell ref="B18:B21"/>
    <mergeCell ref="C18:C21"/>
    <mergeCell ref="D18:D21"/>
    <mergeCell ref="E18:E21"/>
    <mergeCell ref="F18:F21"/>
    <mergeCell ref="G18:G21"/>
    <mergeCell ref="A14:A17"/>
    <mergeCell ref="B14:B17"/>
    <mergeCell ref="C14:C17"/>
    <mergeCell ref="D14:D17"/>
    <mergeCell ref="E14:E17"/>
    <mergeCell ref="F14:F17"/>
    <mergeCell ref="H18:H21"/>
    <mergeCell ref="I18:I21"/>
    <mergeCell ref="A1:V1"/>
    <mergeCell ref="A2:V2"/>
    <mergeCell ref="A4:F4"/>
    <mergeCell ref="G4:L4"/>
    <mergeCell ref="M4:P4"/>
    <mergeCell ref="Q4:V4"/>
    <mergeCell ref="V7:V9"/>
    <mergeCell ref="K8:L8"/>
    <mergeCell ref="M8:N8"/>
    <mergeCell ref="O8:P8"/>
    <mergeCell ref="Q8:R8"/>
    <mergeCell ref="S8:T8"/>
    <mergeCell ref="A5:L5"/>
    <mergeCell ref="M5:V5"/>
    <mergeCell ref="A6:U6"/>
    <mergeCell ref="A7:A9"/>
    <mergeCell ref="B7:B9"/>
    <mergeCell ref="C7:C9"/>
    <mergeCell ref="I7:I9"/>
    <mergeCell ref="J7:J9"/>
    <mergeCell ref="K7:U7"/>
    <mergeCell ref="D7:D9"/>
    <mergeCell ref="E7:E9"/>
    <mergeCell ref="F7:F9"/>
    <mergeCell ref="G7:G9"/>
    <mergeCell ref="U8:U9"/>
    <mergeCell ref="H7:H9"/>
    <mergeCell ref="D10:D13"/>
    <mergeCell ref="E10:E13"/>
    <mergeCell ref="F10:F13"/>
    <mergeCell ref="G10:G13"/>
    <mergeCell ref="H10:H13"/>
    <mergeCell ref="I10:I13"/>
  </mergeCells>
  <pageMargins left="0.70866141732283472" right="0.70866141732283472" top="1.1417322834645669" bottom="0.74803149606299213" header="0.31496062992125984" footer="0.31496062992125984"/>
  <pageSetup paperSize="5" scale="50" orientation="landscape" r:id="rId1"/>
  <headerFooter>
    <oddHeader>&amp;R&amp;9Republica de Colombia
Departamento de Cundinamarca
Alcaldia  Municipal de Sopó
Documento Controlado
Versión: 06
Página &amp;P de &amp;N
Vigencia: 29/06/2016</oddHeader>
  </headerFooter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110"/>
  <sheetViews>
    <sheetView view="pageBreakPreview" topLeftCell="B1" zoomScale="110" zoomScaleNormal="125" zoomScaleSheetLayoutView="110" zoomScalePageLayoutView="80" workbookViewId="0">
      <pane xSplit="2" ySplit="6" topLeftCell="E44" activePane="bottomRight" state="frozen"/>
      <selection activeCell="B1" sqref="B1"/>
      <selection pane="topRight" activeCell="D1" sqref="D1"/>
      <selection pane="bottomLeft" activeCell="B7" sqref="B7"/>
      <selection pane="bottomRight" activeCell="C54" sqref="C54:H57"/>
    </sheetView>
  </sheetViews>
  <sheetFormatPr baseColWidth="10" defaultColWidth="11.42578125" defaultRowHeight="15" x14ac:dyDescent="0.25"/>
  <cols>
    <col min="1" max="1" width="5.85546875" style="16" customWidth="1"/>
    <col min="2" max="2" width="25" style="16" customWidth="1"/>
    <col min="3" max="4" width="27.28515625" style="1" customWidth="1"/>
    <col min="5" max="5" width="6" style="3" customWidth="1"/>
    <col min="6" max="8" width="6" style="1" customWidth="1"/>
    <col min="9" max="9" width="6.28515625" style="1" customWidth="1"/>
    <col min="10" max="10" width="34.7109375" style="1" customWidth="1"/>
    <col min="11" max="18" width="10.85546875" style="1" customWidth="1"/>
    <col min="19" max="19" width="11.28515625" style="1" bestFit="1" customWidth="1"/>
    <col min="20" max="20" width="10.85546875" style="1" customWidth="1"/>
    <col min="21" max="21" width="12.28515625" style="1" customWidth="1"/>
    <col min="22" max="22" width="54" style="16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6" customFormat="1" ht="15" customHeight="1" x14ac:dyDescent="0.25">
      <c r="A1" s="79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s="16" customFormat="1" ht="15" customHeight="1" x14ac:dyDescent="0.25">
      <c r="A2" s="79" t="s">
        <v>16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2" s="16" customFormat="1" ht="15" customHeight="1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21"/>
    </row>
    <row r="4" spans="1:22" s="13" customFormat="1" ht="24" customHeight="1" x14ac:dyDescent="0.25">
      <c r="A4" s="81" t="s">
        <v>46</v>
      </c>
      <c r="B4" s="82"/>
      <c r="C4" s="82"/>
      <c r="D4" s="82"/>
      <c r="E4" s="82"/>
      <c r="F4" s="83"/>
      <c r="G4" s="84" t="s">
        <v>126</v>
      </c>
      <c r="H4" s="85"/>
      <c r="I4" s="85"/>
      <c r="J4" s="85"/>
      <c r="K4" s="85"/>
      <c r="L4" s="86"/>
      <c r="M4" s="84" t="s">
        <v>154</v>
      </c>
      <c r="N4" s="85"/>
      <c r="O4" s="85"/>
      <c r="P4" s="86"/>
      <c r="Q4" s="87" t="s">
        <v>85</v>
      </c>
      <c r="R4" s="88"/>
      <c r="S4" s="88"/>
      <c r="T4" s="88"/>
      <c r="U4" s="88"/>
      <c r="V4" s="89"/>
    </row>
    <row r="5" spans="1:22" s="13" customFormat="1" ht="24" customHeight="1" x14ac:dyDescent="0.25">
      <c r="A5" s="93" t="s">
        <v>127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4" t="s">
        <v>135</v>
      </c>
      <c r="N5" s="94"/>
      <c r="O5" s="94"/>
      <c r="P5" s="94"/>
      <c r="Q5" s="94"/>
      <c r="R5" s="94"/>
      <c r="S5" s="94"/>
      <c r="T5" s="94"/>
      <c r="U5" s="94"/>
      <c r="V5" s="94"/>
    </row>
    <row r="6" spans="1:22" s="13" customFormat="1" ht="6" customHeight="1" x14ac:dyDescent="0.2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34"/>
    </row>
    <row r="7" spans="1:22" ht="15.75" customHeight="1" x14ac:dyDescent="0.25">
      <c r="A7" s="96" t="s">
        <v>3</v>
      </c>
      <c r="B7" s="98" t="s">
        <v>17</v>
      </c>
      <c r="C7" s="98" t="s">
        <v>0</v>
      </c>
      <c r="D7" s="102" t="s">
        <v>4</v>
      </c>
      <c r="E7" s="105" t="s">
        <v>1</v>
      </c>
      <c r="F7" s="105" t="s">
        <v>2</v>
      </c>
      <c r="G7" s="66" t="s">
        <v>15</v>
      </c>
      <c r="H7" s="66" t="s">
        <v>23</v>
      </c>
      <c r="I7" s="100" t="s">
        <v>5</v>
      </c>
      <c r="J7" s="102" t="s">
        <v>19</v>
      </c>
      <c r="K7" s="104" t="s">
        <v>22</v>
      </c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90" t="s">
        <v>29</v>
      </c>
    </row>
    <row r="8" spans="1:22" ht="27" customHeight="1" x14ac:dyDescent="0.25">
      <c r="A8" s="96"/>
      <c r="B8" s="98"/>
      <c r="C8" s="98"/>
      <c r="D8" s="102"/>
      <c r="E8" s="105"/>
      <c r="F8" s="105"/>
      <c r="G8" s="66"/>
      <c r="H8" s="66"/>
      <c r="I8" s="100"/>
      <c r="J8" s="102"/>
      <c r="K8" s="92" t="s">
        <v>6</v>
      </c>
      <c r="L8" s="92"/>
      <c r="M8" s="92" t="s">
        <v>20</v>
      </c>
      <c r="N8" s="92"/>
      <c r="O8" s="92" t="s">
        <v>21</v>
      </c>
      <c r="P8" s="92"/>
      <c r="Q8" s="92" t="s">
        <v>7</v>
      </c>
      <c r="R8" s="92"/>
      <c r="S8" s="92" t="s">
        <v>8</v>
      </c>
      <c r="T8" s="92"/>
      <c r="U8" s="68" t="s">
        <v>26</v>
      </c>
      <c r="V8" s="90"/>
    </row>
    <row r="9" spans="1:22" ht="27" customHeight="1" x14ac:dyDescent="0.25">
      <c r="A9" s="96"/>
      <c r="B9" s="98"/>
      <c r="C9" s="98"/>
      <c r="D9" s="102"/>
      <c r="E9" s="105"/>
      <c r="F9" s="105"/>
      <c r="G9" s="66"/>
      <c r="H9" s="66"/>
      <c r="I9" s="100"/>
      <c r="J9" s="102"/>
      <c r="K9" s="22" t="s">
        <v>24</v>
      </c>
      <c r="L9" s="23" t="s">
        <v>25</v>
      </c>
      <c r="M9" s="22" t="s">
        <v>24</v>
      </c>
      <c r="N9" s="23" t="s">
        <v>25</v>
      </c>
      <c r="O9" s="22" t="s">
        <v>24</v>
      </c>
      <c r="P9" s="23" t="s">
        <v>25</v>
      </c>
      <c r="Q9" s="22" t="s">
        <v>24</v>
      </c>
      <c r="R9" s="23" t="s">
        <v>25</v>
      </c>
      <c r="S9" s="22" t="s">
        <v>24</v>
      </c>
      <c r="T9" s="23" t="s">
        <v>25</v>
      </c>
      <c r="U9" s="68"/>
      <c r="V9" s="90"/>
    </row>
    <row r="10" spans="1:22" ht="45" x14ac:dyDescent="0.25">
      <c r="A10" s="108">
        <v>1</v>
      </c>
      <c r="B10" s="74" t="s">
        <v>47</v>
      </c>
      <c r="C10" s="71" t="s">
        <v>48</v>
      </c>
      <c r="D10" s="71" t="s">
        <v>49</v>
      </c>
      <c r="E10" s="71">
        <v>0</v>
      </c>
      <c r="F10" s="71">
        <v>100</v>
      </c>
      <c r="G10" s="71">
        <v>100</v>
      </c>
      <c r="H10" s="74">
        <v>100</v>
      </c>
      <c r="I10" s="77">
        <f>+H10/G10</f>
        <v>1</v>
      </c>
      <c r="J10" s="2" t="s">
        <v>164</v>
      </c>
      <c r="K10" s="126">
        <f>1400000*10.5</f>
        <v>14700000</v>
      </c>
      <c r="L10" s="24">
        <v>14700000</v>
      </c>
      <c r="M10" s="18"/>
      <c r="N10" s="24"/>
      <c r="O10" s="18"/>
      <c r="P10" s="24"/>
      <c r="Q10" s="18"/>
      <c r="R10" s="24"/>
      <c r="S10" s="19">
        <f>+K10+M10+O10+Q10</f>
        <v>14700000</v>
      </c>
      <c r="T10" s="19">
        <f>+L10+N10+P10+R10</f>
        <v>14700000</v>
      </c>
      <c r="U10" s="20">
        <f>+T10/S10*100</f>
        <v>100</v>
      </c>
      <c r="V10" s="35"/>
    </row>
    <row r="11" spans="1:22" ht="33.75" x14ac:dyDescent="0.25">
      <c r="A11" s="108"/>
      <c r="B11" s="74"/>
      <c r="C11" s="71"/>
      <c r="D11" s="71"/>
      <c r="E11" s="71"/>
      <c r="F11" s="71"/>
      <c r="G11" s="71"/>
      <c r="H11" s="74"/>
      <c r="I11" s="77"/>
      <c r="J11" s="2" t="s">
        <v>165</v>
      </c>
      <c r="K11" s="4"/>
      <c r="L11" s="25"/>
      <c r="M11" s="4"/>
      <c r="N11" s="25"/>
      <c r="O11" s="4"/>
      <c r="P11" s="25"/>
      <c r="Q11" s="4"/>
      <c r="R11" s="25"/>
      <c r="S11" s="19">
        <f t="shared" ref="S11:S74" si="0">+K11+M11+O11+Q11</f>
        <v>0</v>
      </c>
      <c r="T11" s="19">
        <f t="shared" ref="T11:T74" si="1">+L11+N11+P11+R11</f>
        <v>0</v>
      </c>
      <c r="U11" s="20" t="e">
        <f t="shared" ref="U11:U57" si="2">+T11/S11*100</f>
        <v>#DIV/0!</v>
      </c>
      <c r="V11" s="36"/>
    </row>
    <row r="12" spans="1:22" ht="45" x14ac:dyDescent="0.25">
      <c r="A12" s="108"/>
      <c r="B12" s="74"/>
      <c r="C12" s="71"/>
      <c r="D12" s="71"/>
      <c r="E12" s="71"/>
      <c r="F12" s="71"/>
      <c r="G12" s="71"/>
      <c r="H12" s="74"/>
      <c r="I12" s="77"/>
      <c r="J12" s="2" t="s">
        <v>197</v>
      </c>
      <c r="K12" s="126">
        <v>3467000</v>
      </c>
      <c r="L12" s="26">
        <v>3467000</v>
      </c>
      <c r="M12" s="4"/>
      <c r="N12" s="26"/>
      <c r="O12" s="4"/>
      <c r="P12" s="26"/>
      <c r="Q12" s="4"/>
      <c r="R12" s="26"/>
      <c r="S12" s="19">
        <f t="shared" si="0"/>
        <v>3467000</v>
      </c>
      <c r="T12" s="19">
        <f t="shared" si="1"/>
        <v>3467000</v>
      </c>
      <c r="U12" s="20">
        <f t="shared" si="2"/>
        <v>100</v>
      </c>
      <c r="V12" s="37"/>
    </row>
    <row r="13" spans="1:22" ht="23.25" customHeight="1" thickBot="1" x14ac:dyDescent="0.3">
      <c r="A13" s="109"/>
      <c r="B13" s="75"/>
      <c r="C13" s="72"/>
      <c r="D13" s="72"/>
      <c r="E13" s="72"/>
      <c r="F13" s="72"/>
      <c r="G13" s="72"/>
      <c r="H13" s="75"/>
      <c r="I13" s="78"/>
      <c r="J13" s="8"/>
      <c r="K13" s="9"/>
      <c r="L13" s="27"/>
      <c r="M13" s="9"/>
      <c r="N13" s="27"/>
      <c r="O13" s="9"/>
      <c r="P13" s="27"/>
      <c r="Q13" s="9"/>
      <c r="R13" s="27"/>
      <c r="S13" s="19">
        <f t="shared" si="0"/>
        <v>0</v>
      </c>
      <c r="T13" s="19">
        <f t="shared" si="1"/>
        <v>0</v>
      </c>
      <c r="U13" s="20" t="e">
        <f t="shared" si="2"/>
        <v>#DIV/0!</v>
      </c>
      <c r="V13" s="38"/>
    </row>
    <row r="14" spans="1:22" ht="78.75" x14ac:dyDescent="0.25">
      <c r="A14" s="107">
        <v>2</v>
      </c>
      <c r="B14" s="74" t="s">
        <v>47</v>
      </c>
      <c r="C14" s="70" t="s">
        <v>50</v>
      </c>
      <c r="D14" s="70" t="s">
        <v>51</v>
      </c>
      <c r="E14" s="70">
        <v>3.5</v>
      </c>
      <c r="F14" s="70">
        <v>100</v>
      </c>
      <c r="G14" s="70">
        <v>60</v>
      </c>
      <c r="H14" s="73">
        <v>60</v>
      </c>
      <c r="I14" s="77">
        <f t="shared" ref="I14" si="3">+H14/G14</f>
        <v>1</v>
      </c>
      <c r="J14" s="2" t="s">
        <v>174</v>
      </c>
      <c r="K14" s="125">
        <f>11023002</f>
        <v>11023002</v>
      </c>
      <c r="L14" s="30">
        <v>11023002</v>
      </c>
      <c r="M14" s="7"/>
      <c r="N14" s="28"/>
      <c r="O14" s="7"/>
      <c r="P14" s="28"/>
      <c r="Q14" s="7"/>
      <c r="R14" s="28"/>
      <c r="S14" s="19">
        <f t="shared" si="0"/>
        <v>11023002</v>
      </c>
      <c r="T14" s="19">
        <f t="shared" si="1"/>
        <v>11023002</v>
      </c>
      <c r="U14" s="20">
        <f>+T14/S14*100</f>
        <v>100</v>
      </c>
      <c r="V14" s="39"/>
    </row>
    <row r="15" spans="1:22" ht="78.75" x14ac:dyDescent="0.25">
      <c r="A15" s="108"/>
      <c r="B15" s="74"/>
      <c r="C15" s="71"/>
      <c r="D15" s="71"/>
      <c r="E15" s="71"/>
      <c r="F15" s="71"/>
      <c r="G15" s="71"/>
      <c r="H15" s="74"/>
      <c r="I15" s="77"/>
      <c r="J15" s="2" t="s">
        <v>175</v>
      </c>
      <c r="K15" s="126">
        <v>10000000</v>
      </c>
      <c r="L15" s="25">
        <v>10000000</v>
      </c>
      <c r="M15" s="4"/>
      <c r="N15" s="26"/>
      <c r="O15" s="4"/>
      <c r="P15" s="26"/>
      <c r="Q15" s="4"/>
      <c r="R15" s="26"/>
      <c r="S15" s="19">
        <f t="shared" si="0"/>
        <v>10000000</v>
      </c>
      <c r="T15" s="19">
        <f t="shared" si="1"/>
        <v>10000000</v>
      </c>
      <c r="U15" s="20">
        <f t="shared" si="2"/>
        <v>100</v>
      </c>
      <c r="V15" s="37"/>
    </row>
    <row r="16" spans="1:22" ht="23.25" customHeight="1" x14ac:dyDescent="0.25">
      <c r="A16" s="108"/>
      <c r="B16" s="74"/>
      <c r="C16" s="71"/>
      <c r="D16" s="71"/>
      <c r="E16" s="71"/>
      <c r="F16" s="71"/>
      <c r="G16" s="71"/>
      <c r="H16" s="74"/>
      <c r="I16" s="77"/>
      <c r="J16" s="2"/>
      <c r="K16" s="4"/>
      <c r="L16" s="25"/>
      <c r="M16" s="4"/>
      <c r="N16" s="25"/>
      <c r="O16" s="4"/>
      <c r="P16" s="25"/>
      <c r="Q16" s="4"/>
      <c r="R16" s="25"/>
      <c r="S16" s="19">
        <f t="shared" si="0"/>
        <v>0</v>
      </c>
      <c r="T16" s="19">
        <f t="shared" si="1"/>
        <v>0</v>
      </c>
      <c r="U16" s="20" t="e">
        <f t="shared" si="2"/>
        <v>#DIV/0!</v>
      </c>
      <c r="V16" s="36"/>
    </row>
    <row r="17" spans="1:22" ht="23.25" customHeight="1" thickBot="1" x14ac:dyDescent="0.3">
      <c r="A17" s="109"/>
      <c r="B17" s="75"/>
      <c r="C17" s="72"/>
      <c r="D17" s="72"/>
      <c r="E17" s="72"/>
      <c r="F17" s="72"/>
      <c r="G17" s="72"/>
      <c r="H17" s="75"/>
      <c r="I17" s="78"/>
      <c r="J17" s="8"/>
      <c r="K17" s="9"/>
      <c r="L17" s="29"/>
      <c r="M17" s="9"/>
      <c r="N17" s="29"/>
      <c r="O17" s="9"/>
      <c r="P17" s="29"/>
      <c r="Q17" s="9"/>
      <c r="R17" s="29"/>
      <c r="S17" s="19">
        <f t="shared" si="0"/>
        <v>0</v>
      </c>
      <c r="T17" s="19">
        <f t="shared" si="1"/>
        <v>0</v>
      </c>
      <c r="U17" s="20" t="e">
        <f t="shared" si="2"/>
        <v>#DIV/0!</v>
      </c>
      <c r="V17" s="40"/>
    </row>
    <row r="18" spans="1:22" ht="33.75" x14ac:dyDescent="0.25">
      <c r="A18" s="107">
        <v>3</v>
      </c>
      <c r="B18" s="74" t="s">
        <v>47</v>
      </c>
      <c r="C18" s="70" t="s">
        <v>52</v>
      </c>
      <c r="D18" s="70" t="s">
        <v>53</v>
      </c>
      <c r="E18" s="70">
        <v>0</v>
      </c>
      <c r="F18" s="70">
        <v>8</v>
      </c>
      <c r="G18" s="70">
        <v>2</v>
      </c>
      <c r="H18" s="73">
        <v>2</v>
      </c>
      <c r="I18" s="77">
        <f t="shared" ref="I18" si="4">+H18/G18</f>
        <v>1</v>
      </c>
      <c r="J18" s="6" t="s">
        <v>166</v>
      </c>
      <c r="K18" s="124">
        <v>10864203</v>
      </c>
      <c r="L18" s="30">
        <f>10864203-72667-2274930</f>
        <v>8516606</v>
      </c>
      <c r="M18" s="7"/>
      <c r="N18" s="28"/>
      <c r="O18" s="7"/>
      <c r="P18" s="28"/>
      <c r="Q18" s="7"/>
      <c r="R18" s="28"/>
      <c r="S18" s="19">
        <f t="shared" si="0"/>
        <v>10864203</v>
      </c>
      <c r="T18" s="19">
        <f t="shared" si="1"/>
        <v>8516606</v>
      </c>
      <c r="U18" s="20">
        <f>+T18/S18*100</f>
        <v>78.391447582487189</v>
      </c>
      <c r="V18" s="39"/>
    </row>
    <row r="19" spans="1:22" ht="33.75" customHeight="1" x14ac:dyDescent="0.25">
      <c r="A19" s="108"/>
      <c r="B19" s="74"/>
      <c r="C19" s="71"/>
      <c r="D19" s="71"/>
      <c r="E19" s="71"/>
      <c r="F19" s="71"/>
      <c r="G19" s="71"/>
      <c r="H19" s="74"/>
      <c r="I19" s="77"/>
      <c r="J19" s="2" t="s">
        <v>180</v>
      </c>
      <c r="K19" s="61"/>
      <c r="L19" s="26"/>
      <c r="M19" s="4"/>
      <c r="N19" s="26"/>
      <c r="O19" s="4"/>
      <c r="P19" s="26"/>
      <c r="Q19" s="4"/>
      <c r="R19" s="26"/>
      <c r="S19" s="19">
        <f t="shared" si="0"/>
        <v>0</v>
      </c>
      <c r="T19" s="19">
        <f t="shared" si="1"/>
        <v>0</v>
      </c>
      <c r="U19" s="20" t="e">
        <f t="shared" si="2"/>
        <v>#DIV/0!</v>
      </c>
      <c r="V19" s="37"/>
    </row>
    <row r="20" spans="1:22" ht="45" x14ac:dyDescent="0.25">
      <c r="A20" s="108"/>
      <c r="B20" s="74"/>
      <c r="C20" s="71"/>
      <c r="D20" s="71"/>
      <c r="E20" s="71"/>
      <c r="F20" s="71"/>
      <c r="G20" s="71"/>
      <c r="H20" s="74"/>
      <c r="I20" s="77"/>
      <c r="J20" s="2" t="s">
        <v>181</v>
      </c>
      <c r="K20" s="61"/>
      <c r="L20" s="26"/>
      <c r="M20" s="4"/>
      <c r="N20" s="26"/>
      <c r="O20" s="4"/>
      <c r="P20" s="26"/>
      <c r="Q20" s="4"/>
      <c r="R20" s="26"/>
      <c r="S20" s="19">
        <f t="shared" si="0"/>
        <v>0</v>
      </c>
      <c r="T20" s="19">
        <f t="shared" si="1"/>
        <v>0</v>
      </c>
      <c r="U20" s="20" t="e">
        <f t="shared" si="2"/>
        <v>#DIV/0!</v>
      </c>
      <c r="V20" s="37"/>
    </row>
    <row r="21" spans="1:22" ht="23.25" customHeight="1" thickBot="1" x14ac:dyDescent="0.3">
      <c r="A21" s="109"/>
      <c r="B21" s="75"/>
      <c r="C21" s="72"/>
      <c r="D21" s="72"/>
      <c r="E21" s="72"/>
      <c r="F21" s="72"/>
      <c r="G21" s="72"/>
      <c r="H21" s="75"/>
      <c r="I21" s="78"/>
      <c r="J21" s="8"/>
      <c r="K21" s="9"/>
      <c r="L21" s="27"/>
      <c r="M21" s="9"/>
      <c r="N21" s="27"/>
      <c r="O21" s="9"/>
      <c r="P21" s="27"/>
      <c r="Q21" s="9"/>
      <c r="R21" s="27"/>
      <c r="S21" s="19">
        <f t="shared" si="0"/>
        <v>0</v>
      </c>
      <c r="T21" s="19">
        <f t="shared" si="1"/>
        <v>0</v>
      </c>
      <c r="U21" s="20" t="e">
        <f t="shared" si="2"/>
        <v>#DIV/0!</v>
      </c>
      <c r="V21" s="38"/>
    </row>
    <row r="22" spans="1:22" ht="33.75" x14ac:dyDescent="0.25">
      <c r="A22" s="107">
        <v>4</v>
      </c>
      <c r="B22" s="74" t="s">
        <v>47</v>
      </c>
      <c r="C22" s="70" t="s">
        <v>54</v>
      </c>
      <c r="D22" s="70" t="s">
        <v>55</v>
      </c>
      <c r="E22" s="70">
        <v>1</v>
      </c>
      <c r="F22" s="70">
        <v>1</v>
      </c>
      <c r="G22" s="70">
        <v>1</v>
      </c>
      <c r="H22" s="73">
        <v>1</v>
      </c>
      <c r="I22" s="77">
        <f t="shared" ref="I22" si="5">+H22/G22</f>
        <v>1</v>
      </c>
      <c r="J22" s="6" t="s">
        <v>167</v>
      </c>
      <c r="K22" s="7"/>
      <c r="L22" s="30"/>
      <c r="M22" s="7"/>
      <c r="N22" s="30"/>
      <c r="O22" s="7"/>
      <c r="P22" s="30"/>
      <c r="Q22" s="7"/>
      <c r="R22" s="30"/>
      <c r="S22" s="19">
        <f t="shared" si="0"/>
        <v>0</v>
      </c>
      <c r="T22" s="19">
        <f t="shared" si="1"/>
        <v>0</v>
      </c>
      <c r="U22" s="20" t="e">
        <f>+T22/S22*100</f>
        <v>#DIV/0!</v>
      </c>
      <c r="V22" s="41"/>
    </row>
    <row r="23" spans="1:22" ht="23.25" customHeight="1" x14ac:dyDescent="0.25">
      <c r="A23" s="108"/>
      <c r="B23" s="74"/>
      <c r="C23" s="71"/>
      <c r="D23" s="71"/>
      <c r="E23" s="71"/>
      <c r="F23" s="71"/>
      <c r="G23" s="71"/>
      <c r="H23" s="74"/>
      <c r="I23" s="77"/>
      <c r="J23" s="2"/>
      <c r="K23" s="4"/>
      <c r="L23" s="25"/>
      <c r="M23" s="4"/>
      <c r="N23" s="25"/>
      <c r="O23" s="4"/>
      <c r="P23" s="25"/>
      <c r="Q23" s="4"/>
      <c r="R23" s="25"/>
      <c r="S23" s="19">
        <f t="shared" si="0"/>
        <v>0</v>
      </c>
      <c r="T23" s="19">
        <f t="shared" si="1"/>
        <v>0</v>
      </c>
      <c r="U23" s="20" t="e">
        <f t="shared" si="2"/>
        <v>#DIV/0!</v>
      </c>
      <c r="V23" s="36"/>
    </row>
    <row r="24" spans="1:22" ht="23.25" customHeight="1" x14ac:dyDescent="0.25">
      <c r="A24" s="108"/>
      <c r="B24" s="74"/>
      <c r="C24" s="71"/>
      <c r="D24" s="71"/>
      <c r="E24" s="71"/>
      <c r="F24" s="71"/>
      <c r="G24" s="71"/>
      <c r="H24" s="74"/>
      <c r="I24" s="77"/>
      <c r="J24" s="2"/>
      <c r="K24" s="4"/>
      <c r="L24" s="26"/>
      <c r="M24" s="4"/>
      <c r="N24" s="26"/>
      <c r="O24" s="4"/>
      <c r="P24" s="26"/>
      <c r="Q24" s="4"/>
      <c r="R24" s="26"/>
      <c r="S24" s="19">
        <f t="shared" si="0"/>
        <v>0</v>
      </c>
      <c r="T24" s="19">
        <f t="shared" si="1"/>
        <v>0</v>
      </c>
      <c r="U24" s="20" t="e">
        <f t="shared" si="2"/>
        <v>#DIV/0!</v>
      </c>
      <c r="V24" s="37"/>
    </row>
    <row r="25" spans="1:22" ht="23.25" customHeight="1" thickBot="1" x14ac:dyDescent="0.3">
      <c r="A25" s="109"/>
      <c r="B25" s="75"/>
      <c r="C25" s="72"/>
      <c r="D25" s="72"/>
      <c r="E25" s="72"/>
      <c r="F25" s="72"/>
      <c r="G25" s="72"/>
      <c r="H25" s="75"/>
      <c r="I25" s="78"/>
      <c r="J25" s="8"/>
      <c r="K25" s="9"/>
      <c r="L25" s="27"/>
      <c r="M25" s="9"/>
      <c r="N25" s="27"/>
      <c r="O25" s="9"/>
      <c r="P25" s="27"/>
      <c r="Q25" s="9"/>
      <c r="R25" s="27"/>
      <c r="S25" s="19">
        <f t="shared" si="0"/>
        <v>0</v>
      </c>
      <c r="T25" s="19">
        <f t="shared" si="1"/>
        <v>0</v>
      </c>
      <c r="U25" s="20" t="e">
        <f t="shared" si="2"/>
        <v>#DIV/0!</v>
      </c>
      <c r="V25" s="38"/>
    </row>
    <row r="26" spans="1:22" ht="32.25" x14ac:dyDescent="0.25">
      <c r="A26" s="107">
        <v>5</v>
      </c>
      <c r="B26" s="73" t="s">
        <v>47</v>
      </c>
      <c r="C26" s="70" t="s">
        <v>56</v>
      </c>
      <c r="D26" s="70" t="s">
        <v>57</v>
      </c>
      <c r="E26" s="70" t="s">
        <v>68</v>
      </c>
      <c r="F26" s="70">
        <v>60</v>
      </c>
      <c r="G26" s="70">
        <v>60</v>
      </c>
      <c r="H26" s="73">
        <v>70</v>
      </c>
      <c r="I26" s="77">
        <f t="shared" ref="I26" si="6">+H26/G26</f>
        <v>1.1666666666666667</v>
      </c>
      <c r="J26" s="6" t="s">
        <v>168</v>
      </c>
      <c r="K26" s="7"/>
      <c r="L26" s="28"/>
      <c r="M26" s="7"/>
      <c r="N26" s="28"/>
      <c r="O26" s="7"/>
      <c r="P26" s="28"/>
      <c r="Q26" s="7"/>
      <c r="R26" s="28"/>
      <c r="S26" s="19">
        <f t="shared" si="0"/>
        <v>0</v>
      </c>
      <c r="T26" s="19">
        <f t="shared" si="1"/>
        <v>0</v>
      </c>
      <c r="U26" s="20" t="e">
        <f>+T26/S26*100</f>
        <v>#DIV/0!</v>
      </c>
      <c r="V26" s="39"/>
    </row>
    <row r="27" spans="1:22" ht="33.75" x14ac:dyDescent="0.25">
      <c r="A27" s="108"/>
      <c r="B27" s="74"/>
      <c r="C27" s="71"/>
      <c r="D27" s="71"/>
      <c r="E27" s="71"/>
      <c r="F27" s="71"/>
      <c r="G27" s="71"/>
      <c r="H27" s="74"/>
      <c r="I27" s="77"/>
      <c r="J27" s="2" t="s">
        <v>182</v>
      </c>
      <c r="K27" s="126">
        <v>4000000</v>
      </c>
      <c r="L27" s="26">
        <v>4000000</v>
      </c>
      <c r="M27" s="4"/>
      <c r="N27" s="26"/>
      <c r="O27" s="4"/>
      <c r="P27" s="26"/>
      <c r="Q27" s="4"/>
      <c r="R27" s="26"/>
      <c r="S27" s="19">
        <f t="shared" si="0"/>
        <v>4000000</v>
      </c>
      <c r="T27" s="19">
        <f t="shared" si="1"/>
        <v>4000000</v>
      </c>
      <c r="U27" s="20">
        <f t="shared" si="2"/>
        <v>100</v>
      </c>
      <c r="V27" s="37"/>
    </row>
    <row r="28" spans="1:22" ht="23.25" customHeight="1" x14ac:dyDescent="0.25">
      <c r="A28" s="108"/>
      <c r="B28" s="74"/>
      <c r="C28" s="71"/>
      <c r="D28" s="71"/>
      <c r="E28" s="71"/>
      <c r="F28" s="71"/>
      <c r="G28" s="71"/>
      <c r="H28" s="74"/>
      <c r="I28" s="77"/>
      <c r="J28" s="2"/>
      <c r="K28" s="4"/>
      <c r="L28" s="25"/>
      <c r="M28" s="4"/>
      <c r="N28" s="25"/>
      <c r="O28" s="4"/>
      <c r="P28" s="25"/>
      <c r="Q28" s="4"/>
      <c r="R28" s="25"/>
      <c r="S28" s="19">
        <f t="shared" si="0"/>
        <v>0</v>
      </c>
      <c r="T28" s="19">
        <f t="shared" si="1"/>
        <v>0</v>
      </c>
      <c r="U28" s="20" t="e">
        <f t="shared" si="2"/>
        <v>#DIV/0!</v>
      </c>
      <c r="V28" s="36"/>
    </row>
    <row r="29" spans="1:22" ht="23.25" customHeight="1" thickBot="1" x14ac:dyDescent="0.3">
      <c r="A29" s="109"/>
      <c r="B29" s="75"/>
      <c r="C29" s="72"/>
      <c r="D29" s="72"/>
      <c r="E29" s="72"/>
      <c r="F29" s="72"/>
      <c r="G29" s="72"/>
      <c r="H29" s="75"/>
      <c r="I29" s="78"/>
      <c r="J29" s="8"/>
      <c r="K29" s="9"/>
      <c r="L29" s="29"/>
      <c r="M29" s="9"/>
      <c r="N29" s="29"/>
      <c r="O29" s="9"/>
      <c r="P29" s="29"/>
      <c r="Q29" s="9"/>
      <c r="R29" s="29"/>
      <c r="S29" s="19">
        <f t="shared" si="0"/>
        <v>0</v>
      </c>
      <c r="T29" s="19">
        <f t="shared" si="1"/>
        <v>0</v>
      </c>
      <c r="U29" s="20" t="e">
        <f t="shared" si="2"/>
        <v>#DIV/0!</v>
      </c>
      <c r="V29" s="40"/>
    </row>
    <row r="30" spans="1:22" ht="56.25" x14ac:dyDescent="0.25">
      <c r="A30" s="107">
        <v>6</v>
      </c>
      <c r="B30" s="73" t="s">
        <v>47</v>
      </c>
      <c r="C30" s="70" t="s">
        <v>58</v>
      </c>
      <c r="D30" s="70" t="s">
        <v>59</v>
      </c>
      <c r="E30" s="70">
        <v>0</v>
      </c>
      <c r="F30" s="70">
        <v>100</v>
      </c>
      <c r="G30" s="70">
        <v>100</v>
      </c>
      <c r="H30" s="73">
        <v>100</v>
      </c>
      <c r="I30" s="77">
        <f t="shared" ref="I30" si="7">+H30/G30</f>
        <v>1</v>
      </c>
      <c r="J30" s="6" t="s">
        <v>169</v>
      </c>
      <c r="K30" s="7"/>
      <c r="L30" s="28"/>
      <c r="M30" s="7"/>
      <c r="N30" s="28"/>
      <c r="O30" s="7"/>
      <c r="P30" s="28"/>
      <c r="Q30" s="7"/>
      <c r="R30" s="28"/>
      <c r="S30" s="19">
        <f t="shared" si="0"/>
        <v>0</v>
      </c>
      <c r="T30" s="19">
        <f t="shared" si="1"/>
        <v>0</v>
      </c>
      <c r="U30" s="20" t="e">
        <f>+T30/S30*100</f>
        <v>#DIV/0!</v>
      </c>
      <c r="V30" s="39"/>
    </row>
    <row r="31" spans="1:22" ht="23.25" customHeight="1" x14ac:dyDescent="0.25">
      <c r="A31" s="108"/>
      <c r="B31" s="74"/>
      <c r="C31" s="71"/>
      <c r="D31" s="71"/>
      <c r="E31" s="71"/>
      <c r="F31" s="71"/>
      <c r="G31" s="71"/>
      <c r="H31" s="74"/>
      <c r="I31" s="77"/>
      <c r="J31" s="2"/>
      <c r="K31" s="4"/>
      <c r="L31" s="26"/>
      <c r="M31" s="4"/>
      <c r="N31" s="26"/>
      <c r="O31" s="4"/>
      <c r="P31" s="26"/>
      <c r="Q31" s="4"/>
      <c r="R31" s="26"/>
      <c r="S31" s="19">
        <f t="shared" si="0"/>
        <v>0</v>
      </c>
      <c r="T31" s="19">
        <f t="shared" si="1"/>
        <v>0</v>
      </c>
      <c r="U31" s="20" t="e">
        <f t="shared" si="2"/>
        <v>#DIV/0!</v>
      </c>
      <c r="V31" s="37"/>
    </row>
    <row r="32" spans="1:22" ht="23.25" customHeight="1" x14ac:dyDescent="0.25">
      <c r="A32" s="108"/>
      <c r="B32" s="74"/>
      <c r="C32" s="71"/>
      <c r="D32" s="71"/>
      <c r="E32" s="71"/>
      <c r="F32" s="71"/>
      <c r="G32" s="71"/>
      <c r="H32" s="74"/>
      <c r="I32" s="77"/>
      <c r="J32" s="2"/>
      <c r="K32" s="4"/>
      <c r="L32" s="26"/>
      <c r="M32" s="4"/>
      <c r="N32" s="26"/>
      <c r="O32" s="4"/>
      <c r="P32" s="26"/>
      <c r="Q32" s="4"/>
      <c r="R32" s="26"/>
      <c r="S32" s="19">
        <f t="shared" si="0"/>
        <v>0</v>
      </c>
      <c r="T32" s="19">
        <f t="shared" si="1"/>
        <v>0</v>
      </c>
      <c r="U32" s="20" t="e">
        <f t="shared" si="2"/>
        <v>#DIV/0!</v>
      </c>
      <c r="V32" s="37"/>
    </row>
    <row r="33" spans="1:22" ht="23.25" customHeight="1" thickBot="1" x14ac:dyDescent="0.3">
      <c r="A33" s="109"/>
      <c r="B33" s="75"/>
      <c r="C33" s="72"/>
      <c r="D33" s="72"/>
      <c r="E33" s="72"/>
      <c r="F33" s="72"/>
      <c r="G33" s="72"/>
      <c r="H33" s="75"/>
      <c r="I33" s="78"/>
      <c r="J33" s="8"/>
      <c r="K33" s="9"/>
      <c r="L33" s="27"/>
      <c r="M33" s="9"/>
      <c r="N33" s="27"/>
      <c r="O33" s="9"/>
      <c r="P33" s="27"/>
      <c r="Q33" s="9"/>
      <c r="R33" s="27"/>
      <c r="S33" s="19">
        <f t="shared" si="0"/>
        <v>0</v>
      </c>
      <c r="T33" s="19">
        <f t="shared" si="1"/>
        <v>0</v>
      </c>
      <c r="U33" s="20" t="e">
        <f t="shared" si="2"/>
        <v>#DIV/0!</v>
      </c>
      <c r="V33" s="38"/>
    </row>
    <row r="34" spans="1:22" ht="23.25" customHeight="1" x14ac:dyDescent="0.25">
      <c r="A34" s="107">
        <v>7</v>
      </c>
      <c r="B34" s="73" t="s">
        <v>47</v>
      </c>
      <c r="C34" s="70" t="s">
        <v>60</v>
      </c>
      <c r="D34" s="70" t="s">
        <v>61</v>
      </c>
      <c r="E34" s="70">
        <v>1</v>
      </c>
      <c r="F34" s="70">
        <v>1</v>
      </c>
      <c r="G34" s="70">
        <v>1</v>
      </c>
      <c r="H34" s="73">
        <v>1</v>
      </c>
      <c r="I34" s="77">
        <f t="shared" ref="I34" si="8">+H34/G34</f>
        <v>1</v>
      </c>
      <c r="J34" s="6" t="s">
        <v>170</v>
      </c>
      <c r="K34" s="7"/>
      <c r="L34" s="30"/>
      <c r="M34" s="7"/>
      <c r="N34" s="30"/>
      <c r="O34" s="7"/>
      <c r="P34" s="30"/>
      <c r="Q34" s="7"/>
      <c r="R34" s="30"/>
      <c r="S34" s="19">
        <f t="shared" si="0"/>
        <v>0</v>
      </c>
      <c r="T34" s="19">
        <f t="shared" si="1"/>
        <v>0</v>
      </c>
      <c r="U34" s="20" t="e">
        <f>+T34/S34*100</f>
        <v>#DIV/0!</v>
      </c>
      <c r="V34" s="41"/>
    </row>
    <row r="35" spans="1:22" ht="23.25" customHeight="1" x14ac:dyDescent="0.25">
      <c r="A35" s="108"/>
      <c r="B35" s="74"/>
      <c r="C35" s="71"/>
      <c r="D35" s="71"/>
      <c r="E35" s="71"/>
      <c r="F35" s="71"/>
      <c r="G35" s="71"/>
      <c r="H35" s="74"/>
      <c r="I35" s="77"/>
      <c r="J35" s="2"/>
      <c r="K35" s="4"/>
      <c r="L35" s="25"/>
      <c r="M35" s="4"/>
      <c r="N35" s="25"/>
      <c r="O35" s="4"/>
      <c r="P35" s="25"/>
      <c r="Q35" s="4"/>
      <c r="R35" s="25"/>
      <c r="S35" s="19">
        <f t="shared" si="0"/>
        <v>0</v>
      </c>
      <c r="T35" s="19">
        <f t="shared" si="1"/>
        <v>0</v>
      </c>
      <c r="U35" s="20" t="e">
        <f t="shared" si="2"/>
        <v>#DIV/0!</v>
      </c>
      <c r="V35" s="36"/>
    </row>
    <row r="36" spans="1:22" ht="23.25" customHeight="1" x14ac:dyDescent="0.25">
      <c r="A36" s="108"/>
      <c r="B36" s="74"/>
      <c r="C36" s="71"/>
      <c r="D36" s="71"/>
      <c r="E36" s="71"/>
      <c r="F36" s="71"/>
      <c r="G36" s="71"/>
      <c r="H36" s="74"/>
      <c r="I36" s="77"/>
      <c r="J36" s="2"/>
      <c r="K36" s="4"/>
      <c r="L36" s="26"/>
      <c r="M36" s="4"/>
      <c r="N36" s="26"/>
      <c r="O36" s="4"/>
      <c r="P36" s="26"/>
      <c r="Q36" s="4"/>
      <c r="R36" s="26"/>
      <c r="S36" s="19">
        <f t="shared" si="0"/>
        <v>0</v>
      </c>
      <c r="T36" s="19">
        <f t="shared" si="1"/>
        <v>0</v>
      </c>
      <c r="U36" s="20" t="e">
        <f t="shared" si="2"/>
        <v>#DIV/0!</v>
      </c>
      <c r="V36" s="37"/>
    </row>
    <row r="37" spans="1:22" ht="23.25" customHeight="1" thickBot="1" x14ac:dyDescent="0.3">
      <c r="A37" s="109"/>
      <c r="B37" s="75"/>
      <c r="C37" s="72"/>
      <c r="D37" s="72"/>
      <c r="E37" s="72"/>
      <c r="F37" s="72"/>
      <c r="G37" s="72"/>
      <c r="H37" s="75"/>
      <c r="I37" s="78"/>
      <c r="J37" s="8"/>
      <c r="K37" s="9"/>
      <c r="L37" s="27"/>
      <c r="M37" s="9"/>
      <c r="N37" s="27"/>
      <c r="O37" s="9"/>
      <c r="P37" s="27"/>
      <c r="Q37" s="9"/>
      <c r="R37" s="27"/>
      <c r="S37" s="19">
        <f t="shared" si="0"/>
        <v>0</v>
      </c>
      <c r="T37" s="19">
        <f t="shared" si="1"/>
        <v>0</v>
      </c>
      <c r="U37" s="20" t="e">
        <f t="shared" si="2"/>
        <v>#DIV/0!</v>
      </c>
      <c r="V37" s="38"/>
    </row>
    <row r="38" spans="1:22" ht="45" x14ac:dyDescent="0.25">
      <c r="A38" s="107">
        <v>8</v>
      </c>
      <c r="B38" s="73" t="s">
        <v>47</v>
      </c>
      <c r="C38" s="70" t="s">
        <v>62</v>
      </c>
      <c r="D38" s="70" t="s">
        <v>63</v>
      </c>
      <c r="E38" s="70">
        <v>100</v>
      </c>
      <c r="F38" s="70">
        <v>100</v>
      </c>
      <c r="G38" s="70">
        <v>100</v>
      </c>
      <c r="H38" s="73">
        <v>100</v>
      </c>
      <c r="I38" s="77">
        <f t="shared" ref="I38" si="9">+H38/G38</f>
        <v>1</v>
      </c>
      <c r="J38" s="6" t="s">
        <v>171</v>
      </c>
      <c r="K38" s="124">
        <v>4368795</v>
      </c>
      <c r="L38" s="25">
        <v>4368795</v>
      </c>
      <c r="M38" s="7"/>
      <c r="N38" s="28"/>
      <c r="O38" s="7"/>
      <c r="P38" s="28"/>
      <c r="Q38" s="7"/>
      <c r="R38" s="28"/>
      <c r="S38" s="19">
        <f t="shared" si="0"/>
        <v>4368795</v>
      </c>
      <c r="T38" s="19">
        <f t="shared" si="1"/>
        <v>4368795</v>
      </c>
      <c r="U38" s="20">
        <f>+T38/S38*100</f>
        <v>100</v>
      </c>
      <c r="V38" s="39"/>
    </row>
    <row r="39" spans="1:22" ht="23.25" customHeight="1" x14ac:dyDescent="0.25">
      <c r="A39" s="108"/>
      <c r="B39" s="74"/>
      <c r="C39" s="71"/>
      <c r="D39" s="71"/>
      <c r="E39" s="71"/>
      <c r="F39" s="71"/>
      <c r="G39" s="71"/>
      <c r="H39" s="74"/>
      <c r="I39" s="77"/>
      <c r="J39" s="2" t="s">
        <v>176</v>
      </c>
      <c r="K39" s="126">
        <v>3420000</v>
      </c>
      <c r="L39" s="25">
        <v>3420000</v>
      </c>
      <c r="M39" s="4"/>
      <c r="N39" s="26"/>
      <c r="O39" s="4"/>
      <c r="P39" s="26"/>
      <c r="Q39" s="4"/>
      <c r="R39" s="26"/>
      <c r="S39" s="19">
        <f t="shared" si="0"/>
        <v>3420000</v>
      </c>
      <c r="T39" s="19">
        <f t="shared" si="1"/>
        <v>3420000</v>
      </c>
      <c r="U39" s="20">
        <f t="shared" si="2"/>
        <v>100</v>
      </c>
      <c r="V39" s="37"/>
    </row>
    <row r="40" spans="1:22" ht="23.25" customHeight="1" x14ac:dyDescent="0.25">
      <c r="A40" s="108"/>
      <c r="B40" s="74"/>
      <c r="C40" s="71"/>
      <c r="D40" s="71"/>
      <c r="E40" s="71"/>
      <c r="F40" s="71"/>
      <c r="G40" s="71"/>
      <c r="H40" s="74"/>
      <c r="I40" s="77"/>
      <c r="J40" s="2"/>
      <c r="K40" s="62"/>
      <c r="L40" s="25"/>
      <c r="M40" s="4"/>
      <c r="N40" s="25"/>
      <c r="O40" s="4"/>
      <c r="P40" s="25"/>
      <c r="Q40" s="4"/>
      <c r="R40" s="25"/>
      <c r="S40" s="19">
        <f t="shared" si="0"/>
        <v>0</v>
      </c>
      <c r="T40" s="19">
        <f t="shared" si="1"/>
        <v>0</v>
      </c>
      <c r="U40" s="20" t="e">
        <f t="shared" si="2"/>
        <v>#DIV/0!</v>
      </c>
      <c r="V40" s="36"/>
    </row>
    <row r="41" spans="1:22" ht="23.25" customHeight="1" thickBot="1" x14ac:dyDescent="0.3">
      <c r="A41" s="109"/>
      <c r="B41" s="75"/>
      <c r="C41" s="72"/>
      <c r="D41" s="72"/>
      <c r="E41" s="72"/>
      <c r="F41" s="72"/>
      <c r="G41" s="72"/>
      <c r="H41" s="75"/>
      <c r="I41" s="78"/>
      <c r="J41" s="2"/>
      <c r="K41" s="63"/>
      <c r="L41" s="29"/>
      <c r="M41" s="9"/>
      <c r="N41" s="29"/>
      <c r="O41" s="9"/>
      <c r="P41" s="29"/>
      <c r="Q41" s="9"/>
      <c r="R41" s="29"/>
      <c r="S41" s="19">
        <f t="shared" si="0"/>
        <v>0</v>
      </c>
      <c r="T41" s="19">
        <f t="shared" si="1"/>
        <v>0</v>
      </c>
      <c r="U41" s="20" t="e">
        <f t="shared" si="2"/>
        <v>#DIV/0!</v>
      </c>
      <c r="V41" s="40"/>
    </row>
    <row r="42" spans="1:22" ht="23.25" customHeight="1" x14ac:dyDescent="0.25">
      <c r="A42" s="107">
        <v>9</v>
      </c>
      <c r="B42" s="73" t="s">
        <v>47</v>
      </c>
      <c r="C42" s="70" t="s">
        <v>64</v>
      </c>
      <c r="D42" s="70" t="s">
        <v>65</v>
      </c>
      <c r="E42" s="70" t="s">
        <v>68</v>
      </c>
      <c r="F42" s="70">
        <v>100</v>
      </c>
      <c r="G42" s="70">
        <v>70</v>
      </c>
      <c r="H42" s="73">
        <v>100</v>
      </c>
      <c r="I42" s="77">
        <f t="shared" ref="I42" si="10">+H42/G42</f>
        <v>1.4285714285714286</v>
      </c>
      <c r="J42" s="64" t="s">
        <v>179</v>
      </c>
      <c r="K42" s="124">
        <v>11718518</v>
      </c>
      <c r="L42" s="30">
        <v>11718518</v>
      </c>
      <c r="M42" s="7"/>
      <c r="N42" s="28"/>
      <c r="O42" s="7"/>
      <c r="P42" s="28"/>
      <c r="Q42" s="7"/>
      <c r="R42" s="28"/>
      <c r="S42" s="19">
        <f t="shared" si="0"/>
        <v>11718518</v>
      </c>
      <c r="T42" s="19">
        <f t="shared" si="1"/>
        <v>11718518</v>
      </c>
      <c r="U42" s="20">
        <f>+T42/S42*100</f>
        <v>100</v>
      </c>
      <c r="V42" s="39"/>
    </row>
    <row r="43" spans="1:22" ht="33.75" x14ac:dyDescent="0.25">
      <c r="A43" s="108"/>
      <c r="B43" s="74"/>
      <c r="C43" s="71"/>
      <c r="D43" s="71"/>
      <c r="E43" s="71"/>
      <c r="F43" s="71"/>
      <c r="G43" s="71"/>
      <c r="H43" s="74"/>
      <c r="I43" s="119"/>
      <c r="J43" s="2" t="s">
        <v>183</v>
      </c>
      <c r="K43" s="128">
        <v>4438482</v>
      </c>
      <c r="L43" s="25">
        <v>4438482</v>
      </c>
      <c r="M43" s="4"/>
      <c r="N43" s="26"/>
      <c r="O43" s="4"/>
      <c r="P43" s="26"/>
      <c r="Q43" s="4"/>
      <c r="R43" s="26"/>
      <c r="S43" s="19">
        <f t="shared" si="0"/>
        <v>4438482</v>
      </c>
      <c r="T43" s="19">
        <f t="shared" si="1"/>
        <v>4438482</v>
      </c>
      <c r="U43" s="20">
        <f t="shared" si="2"/>
        <v>100</v>
      </c>
      <c r="V43" s="37"/>
    </row>
    <row r="44" spans="1:22" ht="33.75" x14ac:dyDescent="0.25">
      <c r="A44" s="108"/>
      <c r="B44" s="74"/>
      <c r="C44" s="71"/>
      <c r="D44" s="71"/>
      <c r="E44" s="71"/>
      <c r="F44" s="71"/>
      <c r="G44" s="71"/>
      <c r="H44" s="74"/>
      <c r="I44" s="77"/>
      <c r="J44" s="17" t="s">
        <v>138</v>
      </c>
      <c r="K44" s="61"/>
      <c r="L44" s="26"/>
      <c r="M44" s="4"/>
      <c r="N44" s="26"/>
      <c r="O44" s="4"/>
      <c r="P44" s="26"/>
      <c r="Q44" s="4"/>
      <c r="R44" s="26"/>
      <c r="S44" s="19">
        <f t="shared" si="0"/>
        <v>0</v>
      </c>
      <c r="T44" s="19">
        <f t="shared" si="1"/>
        <v>0</v>
      </c>
      <c r="U44" s="20" t="e">
        <f t="shared" si="2"/>
        <v>#DIV/0!</v>
      </c>
      <c r="V44" s="37"/>
    </row>
    <row r="45" spans="1:22" ht="23.25" customHeight="1" thickBot="1" x14ac:dyDescent="0.3">
      <c r="A45" s="109"/>
      <c r="B45" s="75"/>
      <c r="C45" s="72"/>
      <c r="D45" s="72"/>
      <c r="E45" s="72"/>
      <c r="F45" s="72"/>
      <c r="G45" s="72"/>
      <c r="H45" s="75"/>
      <c r="I45" s="78"/>
      <c r="J45" s="8"/>
      <c r="K45" s="9"/>
      <c r="L45" s="27"/>
      <c r="M45" s="9"/>
      <c r="N45" s="27"/>
      <c r="O45" s="9"/>
      <c r="P45" s="27"/>
      <c r="Q45" s="9"/>
      <c r="R45" s="27"/>
      <c r="S45" s="19">
        <f t="shared" si="0"/>
        <v>0</v>
      </c>
      <c r="T45" s="19">
        <f t="shared" si="1"/>
        <v>0</v>
      </c>
      <c r="U45" s="20" t="e">
        <f t="shared" si="2"/>
        <v>#DIV/0!</v>
      </c>
      <c r="V45" s="38"/>
    </row>
    <row r="46" spans="1:22" ht="23.25" customHeight="1" x14ac:dyDescent="0.25">
      <c r="A46" s="107">
        <v>10</v>
      </c>
      <c r="B46" s="73" t="s">
        <v>47</v>
      </c>
      <c r="C46" s="70" t="s">
        <v>66</v>
      </c>
      <c r="D46" s="70" t="s">
        <v>67</v>
      </c>
      <c r="E46" s="70">
        <v>1</v>
      </c>
      <c r="F46" s="70">
        <v>1</v>
      </c>
      <c r="G46" s="70">
        <v>1</v>
      </c>
      <c r="H46" s="73">
        <v>1</v>
      </c>
      <c r="I46" s="77">
        <f t="shared" ref="I46:I50" si="11">+H46/G46</f>
        <v>1</v>
      </c>
      <c r="J46" s="6" t="s">
        <v>172</v>
      </c>
      <c r="K46" s="7"/>
      <c r="L46" s="30"/>
      <c r="M46" s="7"/>
      <c r="N46" s="30"/>
      <c r="O46" s="7"/>
      <c r="P46" s="30"/>
      <c r="Q46" s="7"/>
      <c r="R46" s="30"/>
      <c r="S46" s="19">
        <f t="shared" si="0"/>
        <v>0</v>
      </c>
      <c r="T46" s="19">
        <f t="shared" si="1"/>
        <v>0</v>
      </c>
      <c r="U46" s="20" t="e">
        <f>+T46/S46*100</f>
        <v>#DIV/0!</v>
      </c>
      <c r="V46" s="41"/>
    </row>
    <row r="47" spans="1:22" ht="45" x14ac:dyDescent="0.25">
      <c r="A47" s="108"/>
      <c r="B47" s="74"/>
      <c r="C47" s="71"/>
      <c r="D47" s="71"/>
      <c r="E47" s="71"/>
      <c r="F47" s="71"/>
      <c r="G47" s="71"/>
      <c r="H47" s="74"/>
      <c r="I47" s="77"/>
      <c r="J47" s="2" t="s">
        <v>173</v>
      </c>
      <c r="K47" s="4"/>
      <c r="L47" s="25"/>
      <c r="M47" s="4"/>
      <c r="N47" s="25"/>
      <c r="O47" s="4"/>
      <c r="P47" s="25"/>
      <c r="Q47" s="4"/>
      <c r="R47" s="25"/>
      <c r="S47" s="19">
        <f t="shared" si="0"/>
        <v>0</v>
      </c>
      <c r="T47" s="19">
        <f t="shared" si="1"/>
        <v>0</v>
      </c>
      <c r="U47" s="20" t="e">
        <f t="shared" si="2"/>
        <v>#DIV/0!</v>
      </c>
      <c r="V47" s="36"/>
    </row>
    <row r="48" spans="1:22" ht="37.5" customHeight="1" x14ac:dyDescent="0.25">
      <c r="A48" s="108"/>
      <c r="B48" s="74"/>
      <c r="C48" s="71"/>
      <c r="D48" s="71"/>
      <c r="E48" s="71"/>
      <c r="F48" s="71"/>
      <c r="G48" s="71"/>
      <c r="H48" s="74"/>
      <c r="I48" s="77"/>
      <c r="J48" s="2" t="s">
        <v>177</v>
      </c>
      <c r="K48" s="4"/>
      <c r="L48" s="26"/>
      <c r="M48" s="4"/>
      <c r="N48" s="26"/>
      <c r="O48" s="4"/>
      <c r="P48" s="26"/>
      <c r="Q48" s="4"/>
      <c r="R48" s="26"/>
      <c r="S48" s="19">
        <f t="shared" si="0"/>
        <v>0</v>
      </c>
      <c r="T48" s="19">
        <f t="shared" si="1"/>
        <v>0</v>
      </c>
      <c r="U48" s="20" t="e">
        <f t="shared" si="2"/>
        <v>#DIV/0!</v>
      </c>
      <c r="V48" s="37"/>
    </row>
    <row r="49" spans="1:22" ht="23.25" customHeight="1" thickBot="1" x14ac:dyDescent="0.3">
      <c r="A49" s="109"/>
      <c r="B49" s="75"/>
      <c r="C49" s="72"/>
      <c r="D49" s="72"/>
      <c r="E49" s="72"/>
      <c r="F49" s="72"/>
      <c r="G49" s="72"/>
      <c r="H49" s="75"/>
      <c r="I49" s="78"/>
      <c r="J49" s="8"/>
      <c r="K49" s="9"/>
      <c r="L49" s="27"/>
      <c r="M49" s="9"/>
      <c r="N49" s="27"/>
      <c r="O49" s="9"/>
      <c r="P49" s="27"/>
      <c r="Q49" s="9"/>
      <c r="R49" s="27"/>
      <c r="S49" s="19">
        <f t="shared" si="0"/>
        <v>0</v>
      </c>
      <c r="T49" s="19">
        <f t="shared" si="1"/>
        <v>0</v>
      </c>
      <c r="U49" s="20" t="e">
        <f t="shared" si="2"/>
        <v>#DIV/0!</v>
      </c>
      <c r="V49" s="38"/>
    </row>
    <row r="50" spans="1:22" ht="45" x14ac:dyDescent="0.25">
      <c r="A50" s="107">
        <v>11</v>
      </c>
      <c r="B50" s="73" t="s">
        <v>47</v>
      </c>
      <c r="C50" s="70" t="s">
        <v>124</v>
      </c>
      <c r="D50" s="70" t="s">
        <v>125</v>
      </c>
      <c r="E50" s="70" t="s">
        <v>68</v>
      </c>
      <c r="F50" s="70">
        <v>80</v>
      </c>
      <c r="G50" s="70"/>
      <c r="H50" s="73"/>
      <c r="I50" s="77" t="e">
        <f t="shared" si="11"/>
        <v>#DIV/0!</v>
      </c>
      <c r="J50" s="6" t="s">
        <v>178</v>
      </c>
      <c r="K50" s="7"/>
      <c r="L50" s="28"/>
      <c r="M50" s="7"/>
      <c r="N50" s="28"/>
      <c r="O50" s="7"/>
      <c r="P50" s="28"/>
      <c r="Q50" s="7"/>
      <c r="R50" s="28"/>
      <c r="S50" s="19">
        <f t="shared" si="0"/>
        <v>0</v>
      </c>
      <c r="T50" s="19">
        <f t="shared" si="1"/>
        <v>0</v>
      </c>
      <c r="U50" s="20" t="e">
        <f>+T50/S50*100</f>
        <v>#DIV/0!</v>
      </c>
      <c r="V50" s="39"/>
    </row>
    <row r="51" spans="1:22" ht="23.25" customHeight="1" x14ac:dyDescent="0.25">
      <c r="A51" s="108"/>
      <c r="B51" s="74"/>
      <c r="C51" s="71"/>
      <c r="D51" s="71"/>
      <c r="E51" s="71"/>
      <c r="F51" s="71"/>
      <c r="G51" s="71"/>
      <c r="H51" s="74"/>
      <c r="I51" s="77"/>
      <c r="J51" s="2"/>
      <c r="K51" s="4"/>
      <c r="L51" s="26"/>
      <c r="M51" s="4"/>
      <c r="N51" s="26"/>
      <c r="O51" s="4"/>
      <c r="P51" s="26"/>
      <c r="Q51" s="4"/>
      <c r="R51" s="26"/>
      <c r="S51" s="19">
        <f t="shared" si="0"/>
        <v>0</v>
      </c>
      <c r="T51" s="19">
        <f t="shared" si="1"/>
        <v>0</v>
      </c>
      <c r="U51" s="20" t="e">
        <f t="shared" si="2"/>
        <v>#DIV/0!</v>
      </c>
      <c r="V51" s="37"/>
    </row>
    <row r="52" spans="1:22" ht="23.25" customHeight="1" x14ac:dyDescent="0.25">
      <c r="A52" s="108"/>
      <c r="B52" s="74"/>
      <c r="C52" s="71"/>
      <c r="D52" s="71"/>
      <c r="E52" s="71"/>
      <c r="F52" s="71"/>
      <c r="G52" s="71"/>
      <c r="H52" s="74"/>
      <c r="I52" s="77"/>
      <c r="J52" s="2"/>
      <c r="K52" s="4"/>
      <c r="L52" s="25"/>
      <c r="M52" s="4"/>
      <c r="N52" s="25"/>
      <c r="O52" s="4"/>
      <c r="P52" s="25"/>
      <c r="Q52" s="4"/>
      <c r="R52" s="25"/>
      <c r="S52" s="19">
        <f t="shared" si="0"/>
        <v>0</v>
      </c>
      <c r="T52" s="19">
        <f t="shared" si="1"/>
        <v>0</v>
      </c>
      <c r="U52" s="20" t="e">
        <f t="shared" si="2"/>
        <v>#DIV/0!</v>
      </c>
      <c r="V52" s="36"/>
    </row>
    <row r="53" spans="1:22" ht="23.25" customHeight="1" thickBot="1" x14ac:dyDescent="0.3">
      <c r="A53" s="109"/>
      <c r="B53" s="75"/>
      <c r="C53" s="72"/>
      <c r="D53" s="72"/>
      <c r="E53" s="72"/>
      <c r="F53" s="72"/>
      <c r="G53" s="72"/>
      <c r="H53" s="75"/>
      <c r="I53" s="78"/>
      <c r="J53" s="8"/>
      <c r="K53" s="9"/>
      <c r="L53" s="29"/>
      <c r="M53" s="9"/>
      <c r="N53" s="29"/>
      <c r="O53" s="9"/>
      <c r="P53" s="29"/>
      <c r="Q53" s="9"/>
      <c r="R53" s="29"/>
      <c r="S53" s="19">
        <f t="shared" si="0"/>
        <v>0</v>
      </c>
      <c r="T53" s="19">
        <f t="shared" si="1"/>
        <v>0</v>
      </c>
      <c r="U53" s="20" t="e">
        <f t="shared" si="2"/>
        <v>#DIV/0!</v>
      </c>
      <c r="V53" s="40"/>
    </row>
    <row r="54" spans="1:22" ht="23.25" customHeight="1" x14ac:dyDescent="0.25">
      <c r="A54" s="107">
        <v>12</v>
      </c>
      <c r="B54" s="73" t="s">
        <v>195</v>
      </c>
      <c r="C54" s="71" t="s">
        <v>202</v>
      </c>
      <c r="D54" s="71" t="s">
        <v>203</v>
      </c>
      <c r="E54" s="71">
        <v>1</v>
      </c>
      <c r="F54" s="71">
        <v>4</v>
      </c>
      <c r="G54" s="71">
        <v>1</v>
      </c>
      <c r="H54" s="74">
        <v>1</v>
      </c>
      <c r="I54" s="77">
        <f t="shared" ref="I54" si="12">+H54/G54</f>
        <v>1</v>
      </c>
      <c r="J54" s="6" t="s">
        <v>194</v>
      </c>
      <c r="K54" s="124">
        <v>16606000</v>
      </c>
      <c r="L54" s="28">
        <v>16606000</v>
      </c>
      <c r="M54" s="7"/>
      <c r="N54" s="28"/>
      <c r="O54" s="7"/>
      <c r="P54" s="28"/>
      <c r="Q54" s="7"/>
      <c r="R54" s="28"/>
      <c r="S54" s="19">
        <f t="shared" si="0"/>
        <v>16606000</v>
      </c>
      <c r="T54" s="19">
        <f t="shared" si="1"/>
        <v>16606000</v>
      </c>
      <c r="U54" s="20">
        <f>+T54/S54*100</f>
        <v>100</v>
      </c>
      <c r="V54" s="39"/>
    </row>
    <row r="55" spans="1:22" ht="32.25" customHeight="1" thickBot="1" x14ac:dyDescent="0.3">
      <c r="A55" s="108"/>
      <c r="B55" s="74"/>
      <c r="C55" s="71"/>
      <c r="D55" s="71"/>
      <c r="E55" s="71"/>
      <c r="F55" s="71"/>
      <c r="G55" s="71"/>
      <c r="H55" s="74"/>
      <c r="I55" s="77"/>
      <c r="J55" s="8" t="s">
        <v>201</v>
      </c>
      <c r="K55" s="126">
        <v>5000000</v>
      </c>
      <c r="L55" s="25">
        <v>5000000</v>
      </c>
      <c r="M55" s="4"/>
      <c r="N55" s="26"/>
      <c r="O55" s="4"/>
      <c r="P55" s="26"/>
      <c r="Q55" s="4"/>
      <c r="R55" s="26"/>
      <c r="S55" s="19">
        <f t="shared" si="0"/>
        <v>5000000</v>
      </c>
      <c r="T55" s="19">
        <f t="shared" si="1"/>
        <v>5000000</v>
      </c>
      <c r="U55" s="20">
        <f t="shared" si="2"/>
        <v>100</v>
      </c>
      <c r="V55" s="37"/>
    </row>
    <row r="56" spans="1:22" ht="23.25" customHeight="1" x14ac:dyDescent="0.25">
      <c r="A56" s="108"/>
      <c r="B56" s="74"/>
      <c r="C56" s="71"/>
      <c r="D56" s="71"/>
      <c r="E56" s="71"/>
      <c r="F56" s="71"/>
      <c r="G56" s="71"/>
      <c r="H56" s="74"/>
      <c r="I56" s="77"/>
      <c r="J56" s="2"/>
      <c r="K56" s="4"/>
      <c r="L56" s="25"/>
      <c r="M56" s="4"/>
      <c r="N56" s="25"/>
      <c r="O56" s="4"/>
      <c r="P56" s="25"/>
      <c r="Q56" s="4"/>
      <c r="R56" s="25"/>
      <c r="S56" s="19">
        <f t="shared" si="0"/>
        <v>0</v>
      </c>
      <c r="T56" s="19">
        <f t="shared" si="1"/>
        <v>0</v>
      </c>
      <c r="U56" s="20" t="e">
        <f t="shared" si="2"/>
        <v>#DIV/0!</v>
      </c>
      <c r="V56" s="36"/>
    </row>
    <row r="57" spans="1:22" ht="23.25" customHeight="1" thickBot="1" x14ac:dyDescent="0.3">
      <c r="A57" s="109"/>
      <c r="B57" s="75"/>
      <c r="C57" s="72"/>
      <c r="D57" s="72"/>
      <c r="E57" s="72"/>
      <c r="F57" s="72"/>
      <c r="G57" s="72"/>
      <c r="H57" s="75"/>
      <c r="I57" s="78"/>
      <c r="J57" s="8"/>
      <c r="K57" s="9"/>
      <c r="L57" s="29"/>
      <c r="M57" s="9"/>
      <c r="N57" s="29"/>
      <c r="O57" s="9"/>
      <c r="P57" s="29"/>
      <c r="Q57" s="9"/>
      <c r="R57" s="29"/>
      <c r="S57" s="19">
        <f t="shared" si="0"/>
        <v>0</v>
      </c>
      <c r="T57" s="19">
        <f t="shared" si="1"/>
        <v>0</v>
      </c>
      <c r="U57" s="20" t="e">
        <f t="shared" si="2"/>
        <v>#DIV/0!</v>
      </c>
      <c r="V57" s="40"/>
    </row>
    <row r="58" spans="1:22" ht="23.25" customHeight="1" x14ac:dyDescent="0.25">
      <c r="A58" s="107">
        <v>13</v>
      </c>
      <c r="B58" s="74"/>
      <c r="C58" s="71"/>
      <c r="D58" s="71"/>
      <c r="E58" s="71"/>
      <c r="F58" s="71"/>
      <c r="G58" s="71"/>
      <c r="H58" s="74"/>
      <c r="I58" s="77" t="e">
        <f t="shared" ref="I58" si="13">+H58/G58</f>
        <v>#DIV/0!</v>
      </c>
      <c r="J58" s="17"/>
      <c r="K58" s="18"/>
      <c r="L58" s="24"/>
      <c r="M58" s="18"/>
      <c r="N58" s="24"/>
      <c r="O58" s="18"/>
      <c r="P58" s="24"/>
      <c r="Q58" s="18"/>
      <c r="R58" s="24"/>
      <c r="S58" s="19">
        <f t="shared" si="0"/>
        <v>0</v>
      </c>
      <c r="T58" s="19">
        <f t="shared" si="1"/>
        <v>0</v>
      </c>
      <c r="U58" s="20" t="e">
        <f>+T58/S58*100</f>
        <v>#DIV/0!</v>
      </c>
      <c r="V58" s="35"/>
    </row>
    <row r="59" spans="1:22" ht="23.25" customHeight="1" x14ac:dyDescent="0.25">
      <c r="A59" s="108"/>
      <c r="B59" s="74"/>
      <c r="C59" s="71"/>
      <c r="D59" s="71"/>
      <c r="E59" s="71"/>
      <c r="F59" s="71"/>
      <c r="G59" s="71"/>
      <c r="H59" s="74"/>
      <c r="I59" s="77"/>
      <c r="J59" s="2"/>
      <c r="K59" s="4"/>
      <c r="L59" s="25"/>
      <c r="M59" s="4"/>
      <c r="N59" s="25"/>
      <c r="O59" s="4"/>
      <c r="P59" s="25"/>
      <c r="Q59" s="4"/>
      <c r="R59" s="25"/>
      <c r="S59" s="19">
        <f t="shared" si="0"/>
        <v>0</v>
      </c>
      <c r="T59" s="19">
        <f t="shared" si="1"/>
        <v>0</v>
      </c>
      <c r="U59" s="20" t="e">
        <f t="shared" ref="U59:U61" si="14">+T59/S59*100</f>
        <v>#DIV/0!</v>
      </c>
      <c r="V59" s="36"/>
    </row>
    <row r="60" spans="1:22" ht="23.25" customHeight="1" x14ac:dyDescent="0.25">
      <c r="A60" s="108"/>
      <c r="B60" s="74"/>
      <c r="C60" s="71"/>
      <c r="D60" s="71"/>
      <c r="E60" s="71"/>
      <c r="F60" s="71"/>
      <c r="G60" s="71"/>
      <c r="H60" s="74"/>
      <c r="I60" s="77"/>
      <c r="J60" s="2"/>
      <c r="K60" s="4"/>
      <c r="L60" s="26"/>
      <c r="M60" s="4"/>
      <c r="N60" s="26"/>
      <c r="O60" s="4"/>
      <c r="P60" s="26"/>
      <c r="Q60" s="4"/>
      <c r="R60" s="26"/>
      <c r="S60" s="19">
        <f t="shared" si="0"/>
        <v>0</v>
      </c>
      <c r="T60" s="19">
        <f t="shared" si="1"/>
        <v>0</v>
      </c>
      <c r="U60" s="20" t="e">
        <f t="shared" si="14"/>
        <v>#DIV/0!</v>
      </c>
      <c r="V60" s="37"/>
    </row>
    <row r="61" spans="1:22" ht="23.25" customHeight="1" thickBot="1" x14ac:dyDescent="0.3">
      <c r="A61" s="109"/>
      <c r="B61" s="75"/>
      <c r="C61" s="72"/>
      <c r="D61" s="72"/>
      <c r="E61" s="72"/>
      <c r="F61" s="72"/>
      <c r="G61" s="72"/>
      <c r="H61" s="75"/>
      <c r="I61" s="78"/>
      <c r="J61" s="8"/>
      <c r="K61" s="9"/>
      <c r="L61" s="27"/>
      <c r="M61" s="9"/>
      <c r="N61" s="27"/>
      <c r="O61" s="9"/>
      <c r="P61" s="27"/>
      <c r="Q61" s="9"/>
      <c r="R61" s="27"/>
      <c r="S61" s="19">
        <f t="shared" si="0"/>
        <v>0</v>
      </c>
      <c r="T61" s="19">
        <f t="shared" si="1"/>
        <v>0</v>
      </c>
      <c r="U61" s="20" t="e">
        <f t="shared" si="14"/>
        <v>#DIV/0!</v>
      </c>
      <c r="V61" s="38"/>
    </row>
    <row r="62" spans="1:22" ht="23.25" customHeight="1" x14ac:dyDescent="0.25">
      <c r="A62" s="107">
        <v>14</v>
      </c>
      <c r="B62" s="73"/>
      <c r="C62" s="70"/>
      <c r="D62" s="70"/>
      <c r="E62" s="70"/>
      <c r="F62" s="70"/>
      <c r="G62" s="70"/>
      <c r="H62" s="73"/>
      <c r="I62" s="77" t="e">
        <f t="shared" ref="I62" si="15">+H62/G62</f>
        <v>#DIV/0!</v>
      </c>
      <c r="J62" s="6"/>
      <c r="K62" s="7"/>
      <c r="L62" s="28"/>
      <c r="M62" s="7"/>
      <c r="N62" s="28"/>
      <c r="O62" s="7"/>
      <c r="P62" s="28"/>
      <c r="Q62" s="7"/>
      <c r="R62" s="28"/>
      <c r="S62" s="19">
        <f t="shared" si="0"/>
        <v>0</v>
      </c>
      <c r="T62" s="19">
        <f t="shared" si="1"/>
        <v>0</v>
      </c>
      <c r="U62" s="20" t="e">
        <f>+T62/S62*100</f>
        <v>#DIV/0!</v>
      </c>
      <c r="V62" s="39"/>
    </row>
    <row r="63" spans="1:22" ht="23.25" customHeight="1" x14ac:dyDescent="0.25">
      <c r="A63" s="108"/>
      <c r="B63" s="74"/>
      <c r="C63" s="71"/>
      <c r="D63" s="71"/>
      <c r="E63" s="71"/>
      <c r="F63" s="71"/>
      <c r="G63" s="71"/>
      <c r="H63" s="74"/>
      <c r="I63" s="77"/>
      <c r="J63" s="2"/>
      <c r="K63" s="4"/>
      <c r="L63" s="26"/>
      <c r="M63" s="4"/>
      <c r="N63" s="26"/>
      <c r="O63" s="4"/>
      <c r="P63" s="26"/>
      <c r="Q63" s="4"/>
      <c r="R63" s="26"/>
      <c r="S63" s="19">
        <f t="shared" si="0"/>
        <v>0</v>
      </c>
      <c r="T63" s="19">
        <f t="shared" si="1"/>
        <v>0</v>
      </c>
      <c r="U63" s="20" t="e">
        <f t="shared" ref="U63:U65" si="16">+T63/S63*100</f>
        <v>#DIV/0!</v>
      </c>
      <c r="V63" s="37"/>
    </row>
    <row r="64" spans="1:22" ht="23.25" customHeight="1" x14ac:dyDescent="0.25">
      <c r="A64" s="108"/>
      <c r="B64" s="74"/>
      <c r="C64" s="71"/>
      <c r="D64" s="71"/>
      <c r="E64" s="71"/>
      <c r="F64" s="71"/>
      <c r="G64" s="71"/>
      <c r="H64" s="74"/>
      <c r="I64" s="77"/>
      <c r="J64" s="2"/>
      <c r="K64" s="4"/>
      <c r="L64" s="25"/>
      <c r="M64" s="4"/>
      <c r="N64" s="25"/>
      <c r="O64" s="4"/>
      <c r="P64" s="25"/>
      <c r="Q64" s="4"/>
      <c r="R64" s="25"/>
      <c r="S64" s="19">
        <f t="shared" si="0"/>
        <v>0</v>
      </c>
      <c r="T64" s="19">
        <f t="shared" si="1"/>
        <v>0</v>
      </c>
      <c r="U64" s="20" t="e">
        <f t="shared" si="16"/>
        <v>#DIV/0!</v>
      </c>
      <c r="V64" s="36"/>
    </row>
    <row r="65" spans="1:22" ht="23.25" customHeight="1" thickBot="1" x14ac:dyDescent="0.3">
      <c r="A65" s="109"/>
      <c r="B65" s="75"/>
      <c r="C65" s="72"/>
      <c r="D65" s="72"/>
      <c r="E65" s="72"/>
      <c r="F65" s="72"/>
      <c r="G65" s="72"/>
      <c r="H65" s="75"/>
      <c r="I65" s="78"/>
      <c r="J65" s="8"/>
      <c r="K65" s="9"/>
      <c r="L65" s="29"/>
      <c r="M65" s="9"/>
      <c r="N65" s="29"/>
      <c r="O65" s="9"/>
      <c r="P65" s="29"/>
      <c r="Q65" s="9"/>
      <c r="R65" s="29"/>
      <c r="S65" s="19">
        <f t="shared" si="0"/>
        <v>0</v>
      </c>
      <c r="T65" s="19">
        <f t="shared" si="1"/>
        <v>0</v>
      </c>
      <c r="U65" s="20" t="e">
        <f t="shared" si="16"/>
        <v>#DIV/0!</v>
      </c>
      <c r="V65" s="40"/>
    </row>
    <row r="66" spans="1:22" ht="23.25" customHeight="1" x14ac:dyDescent="0.25">
      <c r="A66" s="107">
        <v>15</v>
      </c>
      <c r="B66" s="73"/>
      <c r="C66" s="70"/>
      <c r="D66" s="70"/>
      <c r="E66" s="70"/>
      <c r="F66" s="70"/>
      <c r="G66" s="70"/>
      <c r="H66" s="73"/>
      <c r="I66" s="77" t="e">
        <f t="shared" ref="I66" si="17">+H66/G66</f>
        <v>#DIV/0!</v>
      </c>
      <c r="J66" s="6"/>
      <c r="K66" s="7"/>
      <c r="L66" s="28"/>
      <c r="M66" s="7"/>
      <c r="N66" s="28"/>
      <c r="O66" s="7"/>
      <c r="P66" s="28"/>
      <c r="Q66" s="7"/>
      <c r="R66" s="28"/>
      <c r="S66" s="19">
        <f t="shared" si="0"/>
        <v>0</v>
      </c>
      <c r="T66" s="19">
        <f t="shared" si="1"/>
        <v>0</v>
      </c>
      <c r="U66" s="20" t="e">
        <f>+T66/S66*100</f>
        <v>#DIV/0!</v>
      </c>
      <c r="V66" s="39"/>
    </row>
    <row r="67" spans="1:22" ht="23.25" customHeight="1" x14ac:dyDescent="0.25">
      <c r="A67" s="108"/>
      <c r="B67" s="74"/>
      <c r="C67" s="71"/>
      <c r="D67" s="71"/>
      <c r="E67" s="71"/>
      <c r="F67" s="71"/>
      <c r="G67" s="71"/>
      <c r="H67" s="74"/>
      <c r="I67" s="77"/>
      <c r="J67" s="2"/>
      <c r="K67" s="4"/>
      <c r="L67" s="26"/>
      <c r="M67" s="4"/>
      <c r="N67" s="26"/>
      <c r="O67" s="4"/>
      <c r="P67" s="26"/>
      <c r="Q67" s="4"/>
      <c r="R67" s="26"/>
      <c r="S67" s="19">
        <f t="shared" si="0"/>
        <v>0</v>
      </c>
      <c r="T67" s="19">
        <f t="shared" si="1"/>
        <v>0</v>
      </c>
      <c r="U67" s="20" t="e">
        <f t="shared" ref="U67:U69" si="18">+T67/S67*100</f>
        <v>#DIV/0!</v>
      </c>
      <c r="V67" s="37"/>
    </row>
    <row r="68" spans="1:22" ht="23.25" customHeight="1" x14ac:dyDescent="0.25">
      <c r="A68" s="108"/>
      <c r="B68" s="74"/>
      <c r="C68" s="71"/>
      <c r="D68" s="71"/>
      <c r="E68" s="71"/>
      <c r="F68" s="71"/>
      <c r="G68" s="71"/>
      <c r="H68" s="74"/>
      <c r="I68" s="77"/>
      <c r="J68" s="2"/>
      <c r="K68" s="4"/>
      <c r="L68" s="26"/>
      <c r="M68" s="4"/>
      <c r="N68" s="26"/>
      <c r="O68" s="4"/>
      <c r="P68" s="26"/>
      <c r="Q68" s="4"/>
      <c r="R68" s="26"/>
      <c r="S68" s="19">
        <f t="shared" si="0"/>
        <v>0</v>
      </c>
      <c r="T68" s="19">
        <f t="shared" si="1"/>
        <v>0</v>
      </c>
      <c r="U68" s="20" t="e">
        <f t="shared" si="18"/>
        <v>#DIV/0!</v>
      </c>
      <c r="V68" s="37"/>
    </row>
    <row r="69" spans="1:22" ht="23.25" customHeight="1" thickBot="1" x14ac:dyDescent="0.3">
      <c r="A69" s="109"/>
      <c r="B69" s="75"/>
      <c r="C69" s="72"/>
      <c r="D69" s="72"/>
      <c r="E69" s="72"/>
      <c r="F69" s="72"/>
      <c r="G69" s="72"/>
      <c r="H69" s="75"/>
      <c r="I69" s="78"/>
      <c r="J69" s="8"/>
      <c r="K69" s="9"/>
      <c r="L69" s="27"/>
      <c r="M69" s="9"/>
      <c r="N69" s="27"/>
      <c r="O69" s="9"/>
      <c r="P69" s="27"/>
      <c r="Q69" s="9"/>
      <c r="R69" s="27"/>
      <c r="S69" s="19">
        <f t="shared" si="0"/>
        <v>0</v>
      </c>
      <c r="T69" s="19">
        <f t="shared" si="1"/>
        <v>0</v>
      </c>
      <c r="U69" s="20" t="e">
        <f t="shared" si="18"/>
        <v>#DIV/0!</v>
      </c>
      <c r="V69" s="38"/>
    </row>
    <row r="70" spans="1:22" ht="23.25" customHeight="1" x14ac:dyDescent="0.25">
      <c r="A70" s="107">
        <v>16</v>
      </c>
      <c r="B70" s="73"/>
      <c r="C70" s="70"/>
      <c r="D70" s="70"/>
      <c r="E70" s="70"/>
      <c r="F70" s="70"/>
      <c r="G70" s="70"/>
      <c r="H70" s="73"/>
      <c r="I70" s="77" t="e">
        <f t="shared" ref="I70" si="19">+H70/G70</f>
        <v>#DIV/0!</v>
      </c>
      <c r="J70" s="6"/>
      <c r="K70" s="7"/>
      <c r="L70" s="30"/>
      <c r="M70" s="7"/>
      <c r="N70" s="30"/>
      <c r="O70" s="7"/>
      <c r="P70" s="30"/>
      <c r="Q70" s="7"/>
      <c r="R70" s="30"/>
      <c r="S70" s="19">
        <f t="shared" si="0"/>
        <v>0</v>
      </c>
      <c r="T70" s="19">
        <f t="shared" si="1"/>
        <v>0</v>
      </c>
      <c r="U70" s="20" t="e">
        <f>+T70/S70*100</f>
        <v>#DIV/0!</v>
      </c>
      <c r="V70" s="41"/>
    </row>
    <row r="71" spans="1:22" ht="23.25" customHeight="1" x14ac:dyDescent="0.25">
      <c r="A71" s="108"/>
      <c r="B71" s="74"/>
      <c r="C71" s="71"/>
      <c r="D71" s="71"/>
      <c r="E71" s="71"/>
      <c r="F71" s="71"/>
      <c r="G71" s="71"/>
      <c r="H71" s="74"/>
      <c r="I71" s="77"/>
      <c r="J71" s="2"/>
      <c r="K71" s="4"/>
      <c r="L71" s="25"/>
      <c r="M71" s="4"/>
      <c r="N71" s="25"/>
      <c r="O71" s="4"/>
      <c r="P71" s="25"/>
      <c r="Q71" s="4"/>
      <c r="R71" s="25"/>
      <c r="S71" s="19">
        <f t="shared" si="0"/>
        <v>0</v>
      </c>
      <c r="T71" s="19">
        <f t="shared" si="1"/>
        <v>0</v>
      </c>
      <c r="U71" s="20" t="e">
        <f t="shared" ref="U71:U73" si="20">+T71/S71*100</f>
        <v>#DIV/0!</v>
      </c>
      <c r="V71" s="36"/>
    </row>
    <row r="72" spans="1:22" ht="23.25" customHeight="1" x14ac:dyDescent="0.25">
      <c r="A72" s="108"/>
      <c r="B72" s="74"/>
      <c r="C72" s="71"/>
      <c r="D72" s="71"/>
      <c r="E72" s="71"/>
      <c r="F72" s="71"/>
      <c r="G72" s="71"/>
      <c r="H72" s="74"/>
      <c r="I72" s="77"/>
      <c r="J72" s="2"/>
      <c r="K72" s="4"/>
      <c r="L72" s="26"/>
      <c r="M72" s="4"/>
      <c r="N72" s="26"/>
      <c r="O72" s="4"/>
      <c r="P72" s="26"/>
      <c r="Q72" s="4"/>
      <c r="R72" s="26"/>
      <c r="S72" s="19">
        <f t="shared" si="0"/>
        <v>0</v>
      </c>
      <c r="T72" s="19">
        <f t="shared" si="1"/>
        <v>0</v>
      </c>
      <c r="U72" s="20" t="e">
        <f t="shared" si="20"/>
        <v>#DIV/0!</v>
      </c>
      <c r="V72" s="37"/>
    </row>
    <row r="73" spans="1:22" ht="23.25" customHeight="1" thickBot="1" x14ac:dyDescent="0.3">
      <c r="A73" s="109"/>
      <c r="B73" s="75"/>
      <c r="C73" s="72"/>
      <c r="D73" s="72"/>
      <c r="E73" s="72"/>
      <c r="F73" s="72"/>
      <c r="G73" s="72"/>
      <c r="H73" s="75"/>
      <c r="I73" s="78"/>
      <c r="J73" s="8"/>
      <c r="K73" s="9"/>
      <c r="L73" s="27"/>
      <c r="M73" s="9"/>
      <c r="N73" s="27"/>
      <c r="O73" s="9"/>
      <c r="P73" s="27"/>
      <c r="Q73" s="9"/>
      <c r="R73" s="27"/>
      <c r="S73" s="19">
        <f t="shared" si="0"/>
        <v>0</v>
      </c>
      <c r="T73" s="19">
        <f t="shared" si="1"/>
        <v>0</v>
      </c>
      <c r="U73" s="20" t="e">
        <f t="shared" si="20"/>
        <v>#DIV/0!</v>
      </c>
      <c r="V73" s="38"/>
    </row>
    <row r="74" spans="1:22" ht="23.25" customHeight="1" x14ac:dyDescent="0.25">
      <c r="A74" s="107">
        <v>17</v>
      </c>
      <c r="B74" s="73"/>
      <c r="C74" s="70"/>
      <c r="D74" s="70"/>
      <c r="E74" s="70"/>
      <c r="F74" s="70"/>
      <c r="G74" s="70"/>
      <c r="H74" s="73"/>
      <c r="I74" s="77" t="e">
        <f t="shared" ref="I74" si="21">+H74/G74</f>
        <v>#DIV/0!</v>
      </c>
      <c r="J74" s="6"/>
      <c r="K74" s="7"/>
      <c r="L74" s="28"/>
      <c r="M74" s="7"/>
      <c r="N74" s="28"/>
      <c r="O74" s="7"/>
      <c r="P74" s="28"/>
      <c r="Q74" s="7"/>
      <c r="R74" s="28"/>
      <c r="S74" s="19">
        <f t="shared" si="0"/>
        <v>0</v>
      </c>
      <c r="T74" s="19">
        <f t="shared" si="1"/>
        <v>0</v>
      </c>
      <c r="U74" s="20" t="e">
        <f>+T74/S74*100</f>
        <v>#DIV/0!</v>
      </c>
      <c r="V74" s="39"/>
    </row>
    <row r="75" spans="1:22" ht="23.25" customHeight="1" x14ac:dyDescent="0.25">
      <c r="A75" s="108"/>
      <c r="B75" s="74"/>
      <c r="C75" s="71"/>
      <c r="D75" s="71"/>
      <c r="E75" s="71"/>
      <c r="F75" s="71"/>
      <c r="G75" s="71"/>
      <c r="H75" s="74"/>
      <c r="I75" s="77"/>
      <c r="J75" s="2"/>
      <c r="K75" s="4"/>
      <c r="L75" s="26"/>
      <c r="M75" s="4"/>
      <c r="N75" s="26"/>
      <c r="O75" s="4"/>
      <c r="P75" s="26"/>
      <c r="Q75" s="4"/>
      <c r="R75" s="26"/>
      <c r="S75" s="19">
        <f t="shared" ref="S75:S105" si="22">+K75+M75+O75+Q75</f>
        <v>0</v>
      </c>
      <c r="T75" s="19">
        <f t="shared" ref="T75:T105" si="23">+L75+N75+P75+R75</f>
        <v>0</v>
      </c>
      <c r="U75" s="20" t="e">
        <f t="shared" ref="U75:U77" si="24">+T75/S75*100</f>
        <v>#DIV/0!</v>
      </c>
      <c r="V75" s="37"/>
    </row>
    <row r="76" spans="1:22" ht="23.25" customHeight="1" x14ac:dyDescent="0.25">
      <c r="A76" s="108"/>
      <c r="B76" s="74"/>
      <c r="C76" s="71"/>
      <c r="D76" s="71"/>
      <c r="E76" s="71"/>
      <c r="F76" s="71"/>
      <c r="G76" s="71"/>
      <c r="H76" s="74"/>
      <c r="I76" s="77"/>
      <c r="J76" s="2"/>
      <c r="K76" s="4"/>
      <c r="L76" s="25"/>
      <c r="M76" s="4"/>
      <c r="N76" s="25"/>
      <c r="O76" s="4"/>
      <c r="P76" s="25"/>
      <c r="Q76" s="4"/>
      <c r="R76" s="25"/>
      <c r="S76" s="19">
        <f t="shared" si="22"/>
        <v>0</v>
      </c>
      <c r="T76" s="19">
        <f t="shared" si="23"/>
        <v>0</v>
      </c>
      <c r="U76" s="20" t="e">
        <f t="shared" si="24"/>
        <v>#DIV/0!</v>
      </c>
      <c r="V76" s="36"/>
    </row>
    <row r="77" spans="1:22" ht="23.25" customHeight="1" thickBot="1" x14ac:dyDescent="0.3">
      <c r="A77" s="109"/>
      <c r="B77" s="75"/>
      <c r="C77" s="72"/>
      <c r="D77" s="72"/>
      <c r="E77" s="72"/>
      <c r="F77" s="72"/>
      <c r="G77" s="72"/>
      <c r="H77" s="75"/>
      <c r="I77" s="78"/>
      <c r="J77" s="8"/>
      <c r="K77" s="9"/>
      <c r="L77" s="29"/>
      <c r="M77" s="9"/>
      <c r="N77" s="29"/>
      <c r="O77" s="9"/>
      <c r="P77" s="29"/>
      <c r="Q77" s="9"/>
      <c r="R77" s="29"/>
      <c r="S77" s="19">
        <f t="shared" si="22"/>
        <v>0</v>
      </c>
      <c r="T77" s="19">
        <f t="shared" si="23"/>
        <v>0</v>
      </c>
      <c r="U77" s="20" t="e">
        <f t="shared" si="24"/>
        <v>#DIV/0!</v>
      </c>
      <c r="V77" s="40"/>
    </row>
    <row r="78" spans="1:22" ht="23.25" customHeight="1" x14ac:dyDescent="0.25">
      <c r="A78" s="107">
        <v>18</v>
      </c>
      <c r="B78" s="73"/>
      <c r="C78" s="70"/>
      <c r="D78" s="70"/>
      <c r="E78" s="70"/>
      <c r="F78" s="70"/>
      <c r="G78" s="70"/>
      <c r="H78" s="73"/>
      <c r="I78" s="77" t="e">
        <f t="shared" ref="I78" si="25">+H78/G78</f>
        <v>#DIV/0!</v>
      </c>
      <c r="J78" s="6"/>
      <c r="K78" s="7"/>
      <c r="L78" s="28"/>
      <c r="M78" s="7"/>
      <c r="N78" s="28"/>
      <c r="O78" s="7"/>
      <c r="P78" s="28"/>
      <c r="Q78" s="7"/>
      <c r="R78" s="28"/>
      <c r="S78" s="19">
        <f t="shared" si="22"/>
        <v>0</v>
      </c>
      <c r="T78" s="19">
        <f t="shared" si="23"/>
        <v>0</v>
      </c>
      <c r="U78" s="20" t="e">
        <f>+T78/S78*100</f>
        <v>#DIV/0!</v>
      </c>
      <c r="V78" s="39"/>
    </row>
    <row r="79" spans="1:22" ht="23.25" customHeight="1" x14ac:dyDescent="0.25">
      <c r="A79" s="108"/>
      <c r="B79" s="74"/>
      <c r="C79" s="71"/>
      <c r="D79" s="71"/>
      <c r="E79" s="71"/>
      <c r="F79" s="71"/>
      <c r="G79" s="71"/>
      <c r="H79" s="74"/>
      <c r="I79" s="77"/>
      <c r="J79" s="2"/>
      <c r="K79" s="4"/>
      <c r="L79" s="26"/>
      <c r="M79" s="4"/>
      <c r="N79" s="26"/>
      <c r="O79" s="4"/>
      <c r="P79" s="26"/>
      <c r="Q79" s="4"/>
      <c r="R79" s="26"/>
      <c r="S79" s="19">
        <f t="shared" si="22"/>
        <v>0</v>
      </c>
      <c r="T79" s="19">
        <f t="shared" si="23"/>
        <v>0</v>
      </c>
      <c r="U79" s="20" t="e">
        <f t="shared" ref="U79:U81" si="26">+T79/S79*100</f>
        <v>#DIV/0!</v>
      </c>
      <c r="V79" s="37"/>
    </row>
    <row r="80" spans="1:22" ht="23.25" customHeight="1" x14ac:dyDescent="0.25">
      <c r="A80" s="108"/>
      <c r="B80" s="74"/>
      <c r="C80" s="71"/>
      <c r="D80" s="71"/>
      <c r="E80" s="71"/>
      <c r="F80" s="71"/>
      <c r="G80" s="71"/>
      <c r="H80" s="74"/>
      <c r="I80" s="77"/>
      <c r="J80" s="2"/>
      <c r="K80" s="4"/>
      <c r="L80" s="26"/>
      <c r="M80" s="4"/>
      <c r="N80" s="26"/>
      <c r="O80" s="4"/>
      <c r="P80" s="26"/>
      <c r="Q80" s="4"/>
      <c r="R80" s="26"/>
      <c r="S80" s="19">
        <f t="shared" si="22"/>
        <v>0</v>
      </c>
      <c r="T80" s="19">
        <f t="shared" si="23"/>
        <v>0</v>
      </c>
      <c r="U80" s="20" t="e">
        <f t="shared" si="26"/>
        <v>#DIV/0!</v>
      </c>
      <c r="V80" s="37"/>
    </row>
    <row r="81" spans="1:22" ht="23.25" customHeight="1" thickBot="1" x14ac:dyDescent="0.3">
      <c r="A81" s="109"/>
      <c r="B81" s="75"/>
      <c r="C81" s="72"/>
      <c r="D81" s="72"/>
      <c r="E81" s="72"/>
      <c r="F81" s="72"/>
      <c r="G81" s="72"/>
      <c r="H81" s="75"/>
      <c r="I81" s="78"/>
      <c r="J81" s="8"/>
      <c r="K81" s="9"/>
      <c r="L81" s="27"/>
      <c r="M81" s="9"/>
      <c r="N81" s="27"/>
      <c r="O81" s="9"/>
      <c r="P81" s="27"/>
      <c r="Q81" s="9"/>
      <c r="R81" s="27"/>
      <c r="S81" s="19">
        <f t="shared" si="22"/>
        <v>0</v>
      </c>
      <c r="T81" s="19">
        <f t="shared" si="23"/>
        <v>0</v>
      </c>
      <c r="U81" s="20" t="e">
        <f t="shared" si="26"/>
        <v>#DIV/0!</v>
      </c>
      <c r="V81" s="38"/>
    </row>
    <row r="82" spans="1:22" ht="23.25" customHeight="1" x14ac:dyDescent="0.25">
      <c r="A82" s="107">
        <v>19</v>
      </c>
      <c r="B82" s="73"/>
      <c r="C82" s="70"/>
      <c r="D82" s="70"/>
      <c r="E82" s="70"/>
      <c r="F82" s="70"/>
      <c r="G82" s="70"/>
      <c r="H82" s="73"/>
      <c r="I82" s="77" t="e">
        <f t="shared" ref="I82" si="27">+H82/G82</f>
        <v>#DIV/0!</v>
      </c>
      <c r="J82" s="6"/>
      <c r="K82" s="7"/>
      <c r="L82" s="30"/>
      <c r="M82" s="7"/>
      <c r="N82" s="30"/>
      <c r="O82" s="7"/>
      <c r="P82" s="30"/>
      <c r="Q82" s="7"/>
      <c r="R82" s="30"/>
      <c r="S82" s="19">
        <f t="shared" si="22"/>
        <v>0</v>
      </c>
      <c r="T82" s="19">
        <f t="shared" si="23"/>
        <v>0</v>
      </c>
      <c r="U82" s="20" t="e">
        <f>+T82/S82*100</f>
        <v>#DIV/0!</v>
      </c>
      <c r="V82" s="41"/>
    </row>
    <row r="83" spans="1:22" ht="23.25" customHeight="1" x14ac:dyDescent="0.25">
      <c r="A83" s="108"/>
      <c r="B83" s="74"/>
      <c r="C83" s="71"/>
      <c r="D83" s="71"/>
      <c r="E83" s="71"/>
      <c r="F83" s="71"/>
      <c r="G83" s="71"/>
      <c r="H83" s="74"/>
      <c r="I83" s="77"/>
      <c r="J83" s="2"/>
      <c r="K83" s="4"/>
      <c r="L83" s="25"/>
      <c r="M83" s="4"/>
      <c r="N83" s="25"/>
      <c r="O83" s="4"/>
      <c r="P83" s="25"/>
      <c r="Q83" s="4"/>
      <c r="R83" s="25"/>
      <c r="S83" s="19">
        <f t="shared" si="22"/>
        <v>0</v>
      </c>
      <c r="T83" s="19">
        <f t="shared" si="23"/>
        <v>0</v>
      </c>
      <c r="U83" s="20" t="e">
        <f t="shared" ref="U83:U85" si="28">+T83/S83*100</f>
        <v>#DIV/0!</v>
      </c>
      <c r="V83" s="36"/>
    </row>
    <row r="84" spans="1:22" ht="23.25" customHeight="1" x14ac:dyDescent="0.25">
      <c r="A84" s="108"/>
      <c r="B84" s="74"/>
      <c r="C84" s="71"/>
      <c r="D84" s="71"/>
      <c r="E84" s="71"/>
      <c r="F84" s="71"/>
      <c r="G84" s="71"/>
      <c r="H84" s="74"/>
      <c r="I84" s="77"/>
      <c r="J84" s="2"/>
      <c r="K84" s="4"/>
      <c r="L84" s="26"/>
      <c r="M84" s="4"/>
      <c r="N84" s="26"/>
      <c r="O84" s="4"/>
      <c r="P84" s="26"/>
      <c r="Q84" s="4"/>
      <c r="R84" s="26"/>
      <c r="S84" s="19">
        <f t="shared" si="22"/>
        <v>0</v>
      </c>
      <c r="T84" s="19">
        <f t="shared" si="23"/>
        <v>0</v>
      </c>
      <c r="U84" s="20" t="e">
        <f t="shared" si="28"/>
        <v>#DIV/0!</v>
      </c>
      <c r="V84" s="37"/>
    </row>
    <row r="85" spans="1:22" ht="23.25" customHeight="1" thickBot="1" x14ac:dyDescent="0.3">
      <c r="A85" s="109"/>
      <c r="B85" s="75"/>
      <c r="C85" s="72"/>
      <c r="D85" s="72"/>
      <c r="E85" s="72"/>
      <c r="F85" s="72"/>
      <c r="G85" s="72"/>
      <c r="H85" s="75"/>
      <c r="I85" s="78"/>
      <c r="J85" s="8"/>
      <c r="K85" s="9"/>
      <c r="L85" s="27"/>
      <c r="M85" s="9"/>
      <c r="N85" s="27"/>
      <c r="O85" s="9"/>
      <c r="P85" s="27"/>
      <c r="Q85" s="9"/>
      <c r="R85" s="27"/>
      <c r="S85" s="19">
        <f t="shared" si="22"/>
        <v>0</v>
      </c>
      <c r="T85" s="19">
        <f t="shared" si="23"/>
        <v>0</v>
      </c>
      <c r="U85" s="20" t="e">
        <f t="shared" si="28"/>
        <v>#DIV/0!</v>
      </c>
      <c r="V85" s="38"/>
    </row>
    <row r="86" spans="1:22" ht="23.25" customHeight="1" x14ac:dyDescent="0.25">
      <c r="A86" s="107">
        <v>20</v>
      </c>
      <c r="B86" s="73"/>
      <c r="C86" s="70"/>
      <c r="D86" s="70"/>
      <c r="E86" s="70"/>
      <c r="F86" s="70"/>
      <c r="G86" s="70"/>
      <c r="H86" s="73"/>
      <c r="I86" s="77" t="e">
        <f t="shared" ref="I86" si="29">+H86/G86</f>
        <v>#DIV/0!</v>
      </c>
      <c r="J86" s="6"/>
      <c r="K86" s="7"/>
      <c r="L86" s="28"/>
      <c r="M86" s="7"/>
      <c r="N86" s="28"/>
      <c r="O86" s="7"/>
      <c r="P86" s="28"/>
      <c r="Q86" s="7"/>
      <c r="R86" s="28"/>
      <c r="S86" s="19">
        <f t="shared" si="22"/>
        <v>0</v>
      </c>
      <c r="T86" s="19">
        <f t="shared" si="23"/>
        <v>0</v>
      </c>
      <c r="U86" s="20" t="e">
        <f>+T86/S86*100</f>
        <v>#DIV/0!</v>
      </c>
      <c r="V86" s="39"/>
    </row>
    <row r="87" spans="1:22" ht="23.25" customHeight="1" x14ac:dyDescent="0.25">
      <c r="A87" s="108"/>
      <c r="B87" s="74"/>
      <c r="C87" s="71"/>
      <c r="D87" s="71"/>
      <c r="E87" s="71"/>
      <c r="F87" s="71"/>
      <c r="G87" s="71"/>
      <c r="H87" s="74"/>
      <c r="I87" s="77"/>
      <c r="J87" s="2"/>
      <c r="K87" s="4"/>
      <c r="L87" s="26"/>
      <c r="M87" s="4"/>
      <c r="N87" s="26"/>
      <c r="O87" s="4"/>
      <c r="P87" s="26"/>
      <c r="Q87" s="4"/>
      <c r="R87" s="26"/>
      <c r="S87" s="19">
        <f t="shared" si="22"/>
        <v>0</v>
      </c>
      <c r="T87" s="19">
        <f t="shared" si="23"/>
        <v>0</v>
      </c>
      <c r="U87" s="20" t="e">
        <f t="shared" ref="U87:U89" si="30">+T87/S87*100</f>
        <v>#DIV/0!</v>
      </c>
      <c r="V87" s="37"/>
    </row>
    <row r="88" spans="1:22" ht="23.25" customHeight="1" x14ac:dyDescent="0.25">
      <c r="A88" s="108"/>
      <c r="B88" s="74"/>
      <c r="C88" s="71"/>
      <c r="D88" s="71"/>
      <c r="E88" s="71"/>
      <c r="F88" s="71"/>
      <c r="G88" s="71"/>
      <c r="H88" s="74"/>
      <c r="I88" s="77"/>
      <c r="J88" s="2"/>
      <c r="K88" s="4"/>
      <c r="L88" s="25"/>
      <c r="M88" s="4"/>
      <c r="N88" s="25"/>
      <c r="O88" s="4"/>
      <c r="P88" s="25"/>
      <c r="Q88" s="4"/>
      <c r="R88" s="25"/>
      <c r="S88" s="19">
        <f t="shared" si="22"/>
        <v>0</v>
      </c>
      <c r="T88" s="19">
        <f t="shared" si="23"/>
        <v>0</v>
      </c>
      <c r="U88" s="20" t="e">
        <f t="shared" si="30"/>
        <v>#DIV/0!</v>
      </c>
      <c r="V88" s="36"/>
    </row>
    <row r="89" spans="1:22" ht="23.25" customHeight="1" thickBot="1" x14ac:dyDescent="0.3">
      <c r="A89" s="109"/>
      <c r="B89" s="75"/>
      <c r="C89" s="72"/>
      <c r="D89" s="72"/>
      <c r="E89" s="72"/>
      <c r="F89" s="72"/>
      <c r="G89" s="72"/>
      <c r="H89" s="75"/>
      <c r="I89" s="78"/>
      <c r="J89" s="8"/>
      <c r="K89" s="9"/>
      <c r="L89" s="29"/>
      <c r="M89" s="9"/>
      <c r="N89" s="29"/>
      <c r="O89" s="9"/>
      <c r="P89" s="29"/>
      <c r="Q89" s="9"/>
      <c r="R89" s="29"/>
      <c r="S89" s="19">
        <f t="shared" si="22"/>
        <v>0</v>
      </c>
      <c r="T89" s="19">
        <f t="shared" si="23"/>
        <v>0</v>
      </c>
      <c r="U89" s="20" t="e">
        <f t="shared" si="30"/>
        <v>#DIV/0!</v>
      </c>
      <c r="V89" s="40"/>
    </row>
    <row r="90" spans="1:22" ht="23.25" customHeight="1" x14ac:dyDescent="0.25">
      <c r="A90" s="107">
        <v>21</v>
      </c>
      <c r="B90" s="73"/>
      <c r="C90" s="70"/>
      <c r="D90" s="70"/>
      <c r="E90" s="70"/>
      <c r="F90" s="70"/>
      <c r="G90" s="70"/>
      <c r="H90" s="73"/>
      <c r="I90" s="77" t="e">
        <f t="shared" ref="I90" si="31">+H90/G90</f>
        <v>#DIV/0!</v>
      </c>
      <c r="J90" s="6"/>
      <c r="K90" s="7"/>
      <c r="L90" s="28"/>
      <c r="M90" s="7"/>
      <c r="N90" s="28"/>
      <c r="O90" s="7"/>
      <c r="P90" s="28"/>
      <c r="Q90" s="7"/>
      <c r="R90" s="28"/>
      <c r="S90" s="19">
        <f t="shared" si="22"/>
        <v>0</v>
      </c>
      <c r="T90" s="19">
        <f t="shared" si="23"/>
        <v>0</v>
      </c>
      <c r="U90" s="20" t="e">
        <f>+T90/S90*100</f>
        <v>#DIV/0!</v>
      </c>
      <c r="V90" s="39"/>
    </row>
    <row r="91" spans="1:22" ht="23.25" customHeight="1" x14ac:dyDescent="0.25">
      <c r="A91" s="108"/>
      <c r="B91" s="74"/>
      <c r="C91" s="71"/>
      <c r="D91" s="71"/>
      <c r="E91" s="71"/>
      <c r="F91" s="71"/>
      <c r="G91" s="71"/>
      <c r="H91" s="74"/>
      <c r="I91" s="77"/>
      <c r="J91" s="2"/>
      <c r="K91" s="4"/>
      <c r="L91" s="26"/>
      <c r="M91" s="4"/>
      <c r="N91" s="26"/>
      <c r="O91" s="4"/>
      <c r="P91" s="26"/>
      <c r="Q91" s="4"/>
      <c r="R91" s="26"/>
      <c r="S91" s="19">
        <f t="shared" si="22"/>
        <v>0</v>
      </c>
      <c r="T91" s="19">
        <f t="shared" si="23"/>
        <v>0</v>
      </c>
      <c r="U91" s="20" t="e">
        <f t="shared" ref="U91:U93" si="32">+T91/S91*100</f>
        <v>#DIV/0!</v>
      </c>
      <c r="V91" s="37"/>
    </row>
    <row r="92" spans="1:22" ht="23.25" customHeight="1" x14ac:dyDescent="0.25">
      <c r="A92" s="108"/>
      <c r="B92" s="74"/>
      <c r="C92" s="71"/>
      <c r="D92" s="71"/>
      <c r="E92" s="71"/>
      <c r="F92" s="71"/>
      <c r="G92" s="71"/>
      <c r="H92" s="74"/>
      <c r="I92" s="77"/>
      <c r="J92" s="2"/>
      <c r="K92" s="4"/>
      <c r="L92" s="26"/>
      <c r="M92" s="4"/>
      <c r="N92" s="26"/>
      <c r="O92" s="4"/>
      <c r="P92" s="26"/>
      <c r="Q92" s="4"/>
      <c r="R92" s="26"/>
      <c r="S92" s="19">
        <f t="shared" si="22"/>
        <v>0</v>
      </c>
      <c r="T92" s="19">
        <f t="shared" si="23"/>
        <v>0</v>
      </c>
      <c r="U92" s="20" t="e">
        <f t="shared" si="32"/>
        <v>#DIV/0!</v>
      </c>
      <c r="V92" s="37"/>
    </row>
    <row r="93" spans="1:22" ht="23.25" customHeight="1" thickBot="1" x14ac:dyDescent="0.3">
      <c r="A93" s="109"/>
      <c r="B93" s="75"/>
      <c r="C93" s="72"/>
      <c r="D93" s="72"/>
      <c r="E93" s="72"/>
      <c r="F93" s="72"/>
      <c r="G93" s="72"/>
      <c r="H93" s="75"/>
      <c r="I93" s="78"/>
      <c r="J93" s="8"/>
      <c r="K93" s="9"/>
      <c r="L93" s="27"/>
      <c r="M93" s="9"/>
      <c r="N93" s="27"/>
      <c r="O93" s="9"/>
      <c r="P93" s="27"/>
      <c r="Q93" s="9"/>
      <c r="R93" s="27"/>
      <c r="S93" s="19">
        <f t="shared" si="22"/>
        <v>0</v>
      </c>
      <c r="T93" s="19">
        <f t="shared" si="23"/>
        <v>0</v>
      </c>
      <c r="U93" s="20" t="e">
        <f t="shared" si="32"/>
        <v>#DIV/0!</v>
      </c>
      <c r="V93" s="38"/>
    </row>
    <row r="94" spans="1:22" ht="23.25" customHeight="1" x14ac:dyDescent="0.25">
      <c r="A94" s="107">
        <v>22</v>
      </c>
      <c r="B94" s="73"/>
      <c r="C94" s="70"/>
      <c r="D94" s="70"/>
      <c r="E94" s="70"/>
      <c r="F94" s="70"/>
      <c r="G94" s="70"/>
      <c r="H94" s="73"/>
      <c r="I94" s="77" t="e">
        <f t="shared" ref="I94" si="33">+H94/G94</f>
        <v>#DIV/0!</v>
      </c>
      <c r="J94" s="6"/>
      <c r="K94" s="7"/>
      <c r="L94" s="30"/>
      <c r="M94" s="7"/>
      <c r="N94" s="30"/>
      <c r="O94" s="7"/>
      <c r="P94" s="30"/>
      <c r="Q94" s="7"/>
      <c r="R94" s="30"/>
      <c r="S94" s="19">
        <f t="shared" si="22"/>
        <v>0</v>
      </c>
      <c r="T94" s="19">
        <f t="shared" si="23"/>
        <v>0</v>
      </c>
      <c r="U94" s="20" t="e">
        <f>+T94/S94*100</f>
        <v>#DIV/0!</v>
      </c>
      <c r="V94" s="41"/>
    </row>
    <row r="95" spans="1:22" ht="23.25" customHeight="1" x14ac:dyDescent="0.25">
      <c r="A95" s="108"/>
      <c r="B95" s="74"/>
      <c r="C95" s="71"/>
      <c r="D95" s="71"/>
      <c r="E95" s="71"/>
      <c r="F95" s="71"/>
      <c r="G95" s="71"/>
      <c r="H95" s="74"/>
      <c r="I95" s="77"/>
      <c r="J95" s="2"/>
      <c r="K95" s="4"/>
      <c r="L95" s="25"/>
      <c r="M95" s="4"/>
      <c r="N95" s="25"/>
      <c r="O95" s="4"/>
      <c r="P95" s="25"/>
      <c r="Q95" s="4"/>
      <c r="R95" s="25"/>
      <c r="S95" s="19">
        <f t="shared" si="22"/>
        <v>0</v>
      </c>
      <c r="T95" s="19">
        <f t="shared" si="23"/>
        <v>0</v>
      </c>
      <c r="U95" s="20" t="e">
        <f t="shared" ref="U95:U97" si="34">+T95/S95*100</f>
        <v>#DIV/0!</v>
      </c>
      <c r="V95" s="36"/>
    </row>
    <row r="96" spans="1:22" ht="23.25" customHeight="1" x14ac:dyDescent="0.25">
      <c r="A96" s="108"/>
      <c r="B96" s="74"/>
      <c r="C96" s="71"/>
      <c r="D96" s="71"/>
      <c r="E96" s="71"/>
      <c r="F96" s="71"/>
      <c r="G96" s="71"/>
      <c r="H96" s="74"/>
      <c r="I96" s="77"/>
      <c r="J96" s="2"/>
      <c r="K96" s="4"/>
      <c r="L96" s="26"/>
      <c r="M96" s="4"/>
      <c r="N96" s="26"/>
      <c r="O96" s="4"/>
      <c r="P96" s="26"/>
      <c r="Q96" s="4"/>
      <c r="R96" s="26"/>
      <c r="S96" s="19">
        <f t="shared" si="22"/>
        <v>0</v>
      </c>
      <c r="T96" s="19">
        <f t="shared" si="23"/>
        <v>0</v>
      </c>
      <c r="U96" s="20" t="e">
        <f t="shared" si="34"/>
        <v>#DIV/0!</v>
      </c>
      <c r="V96" s="37"/>
    </row>
    <row r="97" spans="1:22" ht="23.25" customHeight="1" thickBot="1" x14ac:dyDescent="0.3">
      <c r="A97" s="109"/>
      <c r="B97" s="75"/>
      <c r="C97" s="72"/>
      <c r="D97" s="72"/>
      <c r="E97" s="72"/>
      <c r="F97" s="72"/>
      <c r="G97" s="72"/>
      <c r="H97" s="75"/>
      <c r="I97" s="78"/>
      <c r="J97" s="8"/>
      <c r="K97" s="9"/>
      <c r="L97" s="27"/>
      <c r="M97" s="9"/>
      <c r="N97" s="27"/>
      <c r="O97" s="9"/>
      <c r="P97" s="27"/>
      <c r="Q97" s="9"/>
      <c r="R97" s="27"/>
      <c r="S97" s="19">
        <f t="shared" si="22"/>
        <v>0</v>
      </c>
      <c r="T97" s="19">
        <f t="shared" si="23"/>
        <v>0</v>
      </c>
      <c r="U97" s="20" t="e">
        <f t="shared" si="34"/>
        <v>#DIV/0!</v>
      </c>
      <c r="V97" s="38"/>
    </row>
    <row r="98" spans="1:22" ht="23.25" customHeight="1" x14ac:dyDescent="0.25">
      <c r="A98" s="107">
        <v>23</v>
      </c>
      <c r="B98" s="73"/>
      <c r="C98" s="70"/>
      <c r="D98" s="70"/>
      <c r="E98" s="70"/>
      <c r="F98" s="70"/>
      <c r="G98" s="70"/>
      <c r="H98" s="73"/>
      <c r="I98" s="77" t="e">
        <f t="shared" ref="I98" si="35">+H98/G98</f>
        <v>#DIV/0!</v>
      </c>
      <c r="J98" s="6"/>
      <c r="K98" s="7"/>
      <c r="L98" s="28"/>
      <c r="M98" s="7"/>
      <c r="N98" s="28"/>
      <c r="O98" s="7"/>
      <c r="P98" s="28"/>
      <c r="Q98" s="7"/>
      <c r="R98" s="28"/>
      <c r="S98" s="19">
        <f t="shared" si="22"/>
        <v>0</v>
      </c>
      <c r="T98" s="19">
        <f t="shared" si="23"/>
        <v>0</v>
      </c>
      <c r="U98" s="20" t="e">
        <f>+T98/S98*100</f>
        <v>#DIV/0!</v>
      </c>
      <c r="V98" s="39"/>
    </row>
    <row r="99" spans="1:22" ht="23.25" customHeight="1" x14ac:dyDescent="0.25">
      <c r="A99" s="108"/>
      <c r="B99" s="74"/>
      <c r="C99" s="71"/>
      <c r="D99" s="71"/>
      <c r="E99" s="71"/>
      <c r="F99" s="71"/>
      <c r="G99" s="71"/>
      <c r="H99" s="74"/>
      <c r="I99" s="77"/>
      <c r="J99" s="2"/>
      <c r="K99" s="4"/>
      <c r="L99" s="26"/>
      <c r="M99" s="4"/>
      <c r="N99" s="26"/>
      <c r="O99" s="4"/>
      <c r="P99" s="26"/>
      <c r="Q99" s="4"/>
      <c r="R99" s="26"/>
      <c r="S99" s="19">
        <f t="shared" si="22"/>
        <v>0</v>
      </c>
      <c r="T99" s="19">
        <f t="shared" si="23"/>
        <v>0</v>
      </c>
      <c r="U99" s="20" t="e">
        <f t="shared" ref="U99:U101" si="36">+T99/S99*100</f>
        <v>#DIV/0!</v>
      </c>
      <c r="V99" s="37"/>
    </row>
    <row r="100" spans="1:22" ht="23.25" customHeight="1" x14ac:dyDescent="0.25">
      <c r="A100" s="108"/>
      <c r="B100" s="74"/>
      <c r="C100" s="71"/>
      <c r="D100" s="71"/>
      <c r="E100" s="71"/>
      <c r="F100" s="71"/>
      <c r="G100" s="71"/>
      <c r="H100" s="74"/>
      <c r="I100" s="77"/>
      <c r="J100" s="2"/>
      <c r="K100" s="4"/>
      <c r="L100" s="25"/>
      <c r="M100" s="4"/>
      <c r="N100" s="25"/>
      <c r="O100" s="4"/>
      <c r="P100" s="25"/>
      <c r="Q100" s="4"/>
      <c r="R100" s="25"/>
      <c r="S100" s="19">
        <f t="shared" si="22"/>
        <v>0</v>
      </c>
      <c r="T100" s="19">
        <f t="shared" si="23"/>
        <v>0</v>
      </c>
      <c r="U100" s="20" t="e">
        <f t="shared" si="36"/>
        <v>#DIV/0!</v>
      </c>
      <c r="V100" s="36"/>
    </row>
    <row r="101" spans="1:22" ht="23.25" customHeight="1" thickBot="1" x14ac:dyDescent="0.3">
      <c r="A101" s="109"/>
      <c r="B101" s="75"/>
      <c r="C101" s="72"/>
      <c r="D101" s="72"/>
      <c r="E101" s="72"/>
      <c r="F101" s="72"/>
      <c r="G101" s="72"/>
      <c r="H101" s="75"/>
      <c r="I101" s="78"/>
      <c r="J101" s="8"/>
      <c r="K101" s="9"/>
      <c r="L101" s="29"/>
      <c r="M101" s="9"/>
      <c r="N101" s="29"/>
      <c r="O101" s="9"/>
      <c r="P101" s="29"/>
      <c r="Q101" s="9"/>
      <c r="R101" s="29"/>
      <c r="S101" s="19">
        <f t="shared" si="22"/>
        <v>0</v>
      </c>
      <c r="T101" s="19">
        <f t="shared" si="23"/>
        <v>0</v>
      </c>
      <c r="U101" s="20" t="e">
        <f t="shared" si="36"/>
        <v>#DIV/0!</v>
      </c>
      <c r="V101" s="40"/>
    </row>
    <row r="102" spans="1:22" ht="23.25" customHeight="1" x14ac:dyDescent="0.25">
      <c r="A102" s="107">
        <v>24</v>
      </c>
      <c r="B102" s="73"/>
      <c r="C102" s="70"/>
      <c r="D102" s="70"/>
      <c r="E102" s="70"/>
      <c r="F102" s="70"/>
      <c r="G102" s="70"/>
      <c r="H102" s="73"/>
      <c r="I102" s="77" t="e">
        <f t="shared" ref="I102" si="37">+H102/G102</f>
        <v>#DIV/0!</v>
      </c>
      <c r="J102" s="6"/>
      <c r="K102" s="7"/>
      <c r="L102" s="28"/>
      <c r="M102" s="7"/>
      <c r="N102" s="28"/>
      <c r="O102" s="7"/>
      <c r="P102" s="28"/>
      <c r="Q102" s="7"/>
      <c r="R102" s="28"/>
      <c r="S102" s="19">
        <f t="shared" si="22"/>
        <v>0</v>
      </c>
      <c r="T102" s="19">
        <f t="shared" si="23"/>
        <v>0</v>
      </c>
      <c r="U102" s="20" t="e">
        <f>+T102/S102*100</f>
        <v>#DIV/0!</v>
      </c>
      <c r="V102" s="39"/>
    </row>
    <row r="103" spans="1:22" ht="23.25" customHeight="1" x14ac:dyDescent="0.25">
      <c r="A103" s="108"/>
      <c r="B103" s="74"/>
      <c r="C103" s="71"/>
      <c r="D103" s="71"/>
      <c r="E103" s="71"/>
      <c r="F103" s="71"/>
      <c r="G103" s="71"/>
      <c r="H103" s="74"/>
      <c r="I103" s="77"/>
      <c r="J103" s="2"/>
      <c r="K103" s="4"/>
      <c r="L103" s="26"/>
      <c r="M103" s="4"/>
      <c r="N103" s="26"/>
      <c r="O103" s="4"/>
      <c r="P103" s="26"/>
      <c r="Q103" s="4"/>
      <c r="R103" s="26"/>
      <c r="S103" s="19">
        <f t="shared" si="22"/>
        <v>0</v>
      </c>
      <c r="T103" s="19">
        <f t="shared" si="23"/>
        <v>0</v>
      </c>
      <c r="U103" s="20" t="e">
        <f t="shared" ref="U103:U105" si="38">+T103/S103*100</f>
        <v>#DIV/0!</v>
      </c>
      <c r="V103" s="37"/>
    </row>
    <row r="104" spans="1:22" ht="23.25" customHeight="1" x14ac:dyDescent="0.25">
      <c r="A104" s="108"/>
      <c r="B104" s="74"/>
      <c r="C104" s="71"/>
      <c r="D104" s="71"/>
      <c r="E104" s="71"/>
      <c r="F104" s="71"/>
      <c r="G104" s="71"/>
      <c r="H104" s="74"/>
      <c r="I104" s="77"/>
      <c r="J104" s="2"/>
      <c r="K104" s="4"/>
      <c r="L104" s="25"/>
      <c r="M104" s="4"/>
      <c r="N104" s="25"/>
      <c r="O104" s="4"/>
      <c r="P104" s="25"/>
      <c r="Q104" s="4"/>
      <c r="R104" s="25"/>
      <c r="S104" s="19">
        <f t="shared" si="22"/>
        <v>0</v>
      </c>
      <c r="T104" s="19">
        <f t="shared" si="23"/>
        <v>0</v>
      </c>
      <c r="U104" s="20" t="e">
        <f t="shared" si="38"/>
        <v>#DIV/0!</v>
      </c>
      <c r="V104" s="36"/>
    </row>
    <row r="105" spans="1:22" ht="23.25" customHeight="1" thickBot="1" x14ac:dyDescent="0.3">
      <c r="A105" s="109"/>
      <c r="B105" s="75"/>
      <c r="C105" s="72"/>
      <c r="D105" s="72"/>
      <c r="E105" s="72"/>
      <c r="F105" s="72"/>
      <c r="G105" s="72"/>
      <c r="H105" s="75"/>
      <c r="I105" s="78"/>
      <c r="J105" s="8"/>
      <c r="K105" s="9"/>
      <c r="L105" s="29"/>
      <c r="M105" s="9"/>
      <c r="N105" s="29"/>
      <c r="O105" s="9"/>
      <c r="P105" s="29"/>
      <c r="Q105" s="9"/>
      <c r="R105" s="29"/>
      <c r="S105" s="19">
        <f t="shared" si="22"/>
        <v>0</v>
      </c>
      <c r="T105" s="19">
        <f t="shared" si="23"/>
        <v>0</v>
      </c>
      <c r="U105" s="20" t="e">
        <f t="shared" si="38"/>
        <v>#DIV/0!</v>
      </c>
      <c r="V105" s="40"/>
    </row>
    <row r="106" spans="1:22" ht="23.25" customHeight="1" thickBot="1" x14ac:dyDescent="0.35">
      <c r="A106" s="112" t="s">
        <v>9</v>
      </c>
      <c r="B106" s="113"/>
      <c r="C106" s="113"/>
      <c r="D106" s="113"/>
      <c r="E106" s="113"/>
      <c r="F106" s="113"/>
      <c r="G106" s="113"/>
      <c r="H106" s="113"/>
      <c r="I106" s="10" t="e">
        <f>+SUM(I10:I105)/(COUNT(I10:I105))</f>
        <v>#DIV/0!</v>
      </c>
      <c r="J106" s="11"/>
      <c r="K106" s="114" t="s">
        <v>10</v>
      </c>
      <c r="L106" s="115"/>
      <c r="M106" s="115"/>
      <c r="N106" s="115"/>
      <c r="O106" s="115"/>
      <c r="P106" s="115"/>
      <c r="Q106" s="115"/>
      <c r="R106" s="115"/>
      <c r="S106" s="12">
        <f>SUM(S10:S105)</f>
        <v>99606000</v>
      </c>
      <c r="T106" s="12">
        <f>SUM(T10:T105)</f>
        <v>97258403</v>
      </c>
      <c r="U106" s="10" t="e">
        <f>+SUM(U10:U105)/(COUNT(U10:U105))</f>
        <v>#DIV/0!</v>
      </c>
      <c r="V106" s="42"/>
    </row>
    <row r="107" spans="1:22" ht="14.25" customHeight="1" x14ac:dyDescent="0.35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</row>
    <row r="108" spans="1:22" x14ac:dyDescent="0.25">
      <c r="C108" s="5" t="s">
        <v>11</v>
      </c>
      <c r="D108" s="110" t="s">
        <v>27</v>
      </c>
      <c r="E108" s="110"/>
      <c r="F108" s="110"/>
      <c r="G108" s="110"/>
      <c r="H108" s="110"/>
      <c r="I108" s="110"/>
      <c r="J108" s="33"/>
      <c r="K108" s="117" t="s">
        <v>12</v>
      </c>
      <c r="L108" s="117"/>
      <c r="M108" s="117"/>
      <c r="N108" s="117"/>
      <c r="O108" s="117" t="s">
        <v>27</v>
      </c>
      <c r="P108" s="117"/>
      <c r="Q108" s="117"/>
      <c r="R108" s="117"/>
      <c r="S108" s="117"/>
      <c r="T108" s="117"/>
      <c r="U108" s="118"/>
    </row>
    <row r="109" spans="1:22" x14ac:dyDescent="0.25">
      <c r="C109" s="5" t="s">
        <v>13</v>
      </c>
      <c r="D109" s="110" t="s">
        <v>28</v>
      </c>
      <c r="E109" s="110"/>
      <c r="F109" s="110"/>
      <c r="G109" s="110"/>
      <c r="H109" s="110"/>
      <c r="I109" s="110"/>
      <c r="J109" s="31"/>
      <c r="K109" s="110" t="s">
        <v>13</v>
      </c>
      <c r="L109" s="110"/>
      <c r="M109" s="110"/>
      <c r="N109" s="110"/>
      <c r="O109" s="111" t="s">
        <v>28</v>
      </c>
      <c r="P109" s="111"/>
      <c r="Q109" s="111"/>
      <c r="R109" s="111"/>
      <c r="S109" s="111"/>
      <c r="T109" s="111"/>
      <c r="U109" s="118"/>
    </row>
    <row r="110" spans="1:22" x14ac:dyDescent="0.25">
      <c r="C110" s="5" t="s">
        <v>14</v>
      </c>
      <c r="D110" s="110" t="s">
        <v>134</v>
      </c>
      <c r="E110" s="110"/>
      <c r="F110" s="110"/>
      <c r="G110" s="110"/>
      <c r="H110" s="110"/>
      <c r="I110" s="110"/>
      <c r="J110" s="32"/>
      <c r="K110" s="110" t="s">
        <v>14</v>
      </c>
      <c r="L110" s="110"/>
      <c r="M110" s="110"/>
      <c r="N110" s="110"/>
      <c r="O110" s="111"/>
      <c r="P110" s="111"/>
      <c r="Q110" s="111"/>
      <c r="R110" s="111"/>
      <c r="S110" s="111"/>
      <c r="T110" s="111"/>
      <c r="U110" s="118"/>
    </row>
  </sheetData>
  <mergeCells count="256">
    <mergeCell ref="V7:V9"/>
    <mergeCell ref="A1:V1"/>
    <mergeCell ref="A2:V2"/>
    <mergeCell ref="Q4:V4"/>
    <mergeCell ref="M5:V5"/>
    <mergeCell ref="I38:I41"/>
    <mergeCell ref="E34:E37"/>
    <mergeCell ref="F34:F37"/>
    <mergeCell ref="G34:G37"/>
    <mergeCell ref="B34:B37"/>
    <mergeCell ref="B38:B41"/>
    <mergeCell ref="I18:I21"/>
    <mergeCell ref="E22:E25"/>
    <mergeCell ref="F22:F25"/>
    <mergeCell ref="G22:G25"/>
    <mergeCell ref="H22:H25"/>
    <mergeCell ref="I22:I25"/>
    <mergeCell ref="F18:F21"/>
    <mergeCell ref="H34:H37"/>
    <mergeCell ref="I34:I37"/>
    <mergeCell ref="I26:I29"/>
    <mergeCell ref="E30:E33"/>
    <mergeCell ref="F30:F33"/>
    <mergeCell ref="G30:G33"/>
    <mergeCell ref="K106:R106"/>
    <mergeCell ref="I50:I53"/>
    <mergeCell ref="A50:A53"/>
    <mergeCell ref="B50:B53"/>
    <mergeCell ref="C50:C53"/>
    <mergeCell ref="D50:D53"/>
    <mergeCell ref="E50:E53"/>
    <mergeCell ref="F50:F53"/>
    <mergeCell ref="G50:G53"/>
    <mergeCell ref="H50:H53"/>
    <mergeCell ref="B58:B61"/>
    <mergeCell ref="C58:C61"/>
    <mergeCell ref="D58:D61"/>
    <mergeCell ref="E58:E61"/>
    <mergeCell ref="F58:F61"/>
    <mergeCell ref="G58:G61"/>
    <mergeCell ref="H58:H61"/>
    <mergeCell ref="I58:I61"/>
    <mergeCell ref="A54:A57"/>
    <mergeCell ref="D54:D57"/>
    <mergeCell ref="A62:A65"/>
    <mergeCell ref="B62:B65"/>
    <mergeCell ref="C62:C65"/>
    <mergeCell ref="D62:D65"/>
    <mergeCell ref="B42:B45"/>
    <mergeCell ref="B46:B49"/>
    <mergeCell ref="B54:B57"/>
    <mergeCell ref="E38:E41"/>
    <mergeCell ref="F38:F41"/>
    <mergeCell ref="G38:G41"/>
    <mergeCell ref="H38:H41"/>
    <mergeCell ref="I54:I57"/>
    <mergeCell ref="E54:E57"/>
    <mergeCell ref="F54:F57"/>
    <mergeCell ref="G54:G57"/>
    <mergeCell ref="H54:H57"/>
    <mergeCell ref="I42:I45"/>
    <mergeCell ref="E46:E49"/>
    <mergeCell ref="F46:F49"/>
    <mergeCell ref="G46:G49"/>
    <mergeCell ref="H46:H49"/>
    <mergeCell ref="I46:I49"/>
    <mergeCell ref="E42:E45"/>
    <mergeCell ref="F42:F45"/>
    <mergeCell ref="G42:G45"/>
    <mergeCell ref="H42:H45"/>
    <mergeCell ref="D46:D49"/>
    <mergeCell ref="C54:C57"/>
    <mergeCell ref="H30:H33"/>
    <mergeCell ref="I30:I33"/>
    <mergeCell ref="E26:E29"/>
    <mergeCell ref="F26:F29"/>
    <mergeCell ref="G26:G29"/>
    <mergeCell ref="H26:H29"/>
    <mergeCell ref="A38:A41"/>
    <mergeCell ref="C38:C41"/>
    <mergeCell ref="D38:D41"/>
    <mergeCell ref="B30:B33"/>
    <mergeCell ref="C30:C33"/>
    <mergeCell ref="A30:A33"/>
    <mergeCell ref="A34:A37"/>
    <mergeCell ref="D34:D37"/>
    <mergeCell ref="A42:A45"/>
    <mergeCell ref="C42:C45"/>
    <mergeCell ref="D42:D45"/>
    <mergeCell ref="D30:D33"/>
    <mergeCell ref="J7:J9"/>
    <mergeCell ref="E10:E13"/>
    <mergeCell ref="F10:F13"/>
    <mergeCell ref="G10:G13"/>
    <mergeCell ref="H10:H13"/>
    <mergeCell ref="I10:I13"/>
    <mergeCell ref="E14:E17"/>
    <mergeCell ref="F14:F17"/>
    <mergeCell ref="G14:G17"/>
    <mergeCell ref="H14:H17"/>
    <mergeCell ref="G7:G9"/>
    <mergeCell ref="H7:H9"/>
    <mergeCell ref="F7:F9"/>
    <mergeCell ref="G18:G21"/>
    <mergeCell ref="H18:H21"/>
    <mergeCell ref="C26:C29"/>
    <mergeCell ref="D26:D29"/>
    <mergeCell ref="C34:C37"/>
    <mergeCell ref="B22:B25"/>
    <mergeCell ref="B26:B29"/>
    <mergeCell ref="K108:N108"/>
    <mergeCell ref="U8:U9"/>
    <mergeCell ref="S8:T8"/>
    <mergeCell ref="O108:T108"/>
    <mergeCell ref="A22:A25"/>
    <mergeCell ref="A26:A29"/>
    <mergeCell ref="B10:B13"/>
    <mergeCell ref="B14:B17"/>
    <mergeCell ref="B18:B21"/>
    <mergeCell ref="A10:A13"/>
    <mergeCell ref="A14:A17"/>
    <mergeCell ref="A18:A21"/>
    <mergeCell ref="E18:E21"/>
    <mergeCell ref="A46:A49"/>
    <mergeCell ref="C46:C49"/>
    <mergeCell ref="A106:H106"/>
    <mergeCell ref="C10:C13"/>
    <mergeCell ref="D10:D13"/>
    <mergeCell ref="C14:C17"/>
    <mergeCell ref="D14:D17"/>
    <mergeCell ref="C18:C21"/>
    <mergeCell ref="D18:D21"/>
    <mergeCell ref="C22:C25"/>
    <mergeCell ref="D22:D25"/>
    <mergeCell ref="G4:L4"/>
    <mergeCell ref="A4:F4"/>
    <mergeCell ref="A5:L5"/>
    <mergeCell ref="M4:P4"/>
    <mergeCell ref="K110:N110"/>
    <mergeCell ref="O110:T110"/>
    <mergeCell ref="U108:U110"/>
    <mergeCell ref="I14:I17"/>
    <mergeCell ref="D7:D9"/>
    <mergeCell ref="E7:E9"/>
    <mergeCell ref="A107:U107"/>
    <mergeCell ref="A7:A9"/>
    <mergeCell ref="B7:B9"/>
    <mergeCell ref="C7:C9"/>
    <mergeCell ref="K109:N109"/>
    <mergeCell ref="O109:T109"/>
    <mergeCell ref="I7:I9"/>
    <mergeCell ref="K7:U7"/>
    <mergeCell ref="K8:L8"/>
    <mergeCell ref="M8:N8"/>
    <mergeCell ref="O8:P8"/>
    <mergeCell ref="Q8:R8"/>
    <mergeCell ref="A6:U6"/>
    <mergeCell ref="A58:A61"/>
    <mergeCell ref="E62:E65"/>
    <mergeCell ref="F62:F65"/>
    <mergeCell ref="G62:G65"/>
    <mergeCell ref="H62:H65"/>
    <mergeCell ref="I62:I65"/>
    <mergeCell ref="A66:A69"/>
    <mergeCell ref="B66:B69"/>
    <mergeCell ref="C66:C69"/>
    <mergeCell ref="D66:D69"/>
    <mergeCell ref="E66:E69"/>
    <mergeCell ref="F66:F69"/>
    <mergeCell ref="G66:G69"/>
    <mergeCell ref="H66:H69"/>
    <mergeCell ref="I66:I69"/>
    <mergeCell ref="A70:A73"/>
    <mergeCell ref="B70:B73"/>
    <mergeCell ref="C70:C73"/>
    <mergeCell ref="D70:D73"/>
    <mergeCell ref="E70:E73"/>
    <mergeCell ref="F70:F73"/>
    <mergeCell ref="G70:G73"/>
    <mergeCell ref="H70:H73"/>
    <mergeCell ref="I70:I73"/>
    <mergeCell ref="A74:A77"/>
    <mergeCell ref="B74:B77"/>
    <mergeCell ref="C74:C77"/>
    <mergeCell ref="D74:D77"/>
    <mergeCell ref="E74:E77"/>
    <mergeCell ref="F74:F77"/>
    <mergeCell ref="G74:G77"/>
    <mergeCell ref="H74:H77"/>
    <mergeCell ref="I74:I77"/>
    <mergeCell ref="A78:A81"/>
    <mergeCell ref="B78:B81"/>
    <mergeCell ref="C78:C81"/>
    <mergeCell ref="D78:D81"/>
    <mergeCell ref="E78:E81"/>
    <mergeCell ref="F78:F81"/>
    <mergeCell ref="G78:G81"/>
    <mergeCell ref="H78:H81"/>
    <mergeCell ref="I78:I81"/>
    <mergeCell ref="A82:A85"/>
    <mergeCell ref="B82:B85"/>
    <mergeCell ref="C82:C85"/>
    <mergeCell ref="D82:D85"/>
    <mergeCell ref="E82:E85"/>
    <mergeCell ref="F82:F85"/>
    <mergeCell ref="G82:G85"/>
    <mergeCell ref="H82:H85"/>
    <mergeCell ref="I82:I85"/>
    <mergeCell ref="A86:A89"/>
    <mergeCell ref="B86:B89"/>
    <mergeCell ref="C86:C89"/>
    <mergeCell ref="D86:D89"/>
    <mergeCell ref="E86:E89"/>
    <mergeCell ref="F86:F89"/>
    <mergeCell ref="G86:G89"/>
    <mergeCell ref="H86:H89"/>
    <mergeCell ref="I86:I89"/>
    <mergeCell ref="A90:A93"/>
    <mergeCell ref="B90:B93"/>
    <mergeCell ref="C90:C93"/>
    <mergeCell ref="D90:D93"/>
    <mergeCell ref="E90:E93"/>
    <mergeCell ref="F90:F93"/>
    <mergeCell ref="G90:G93"/>
    <mergeCell ref="H90:H93"/>
    <mergeCell ref="I90:I93"/>
    <mergeCell ref="A94:A97"/>
    <mergeCell ref="B94:B97"/>
    <mergeCell ref="C94:C97"/>
    <mergeCell ref="D94:D97"/>
    <mergeCell ref="E94:E97"/>
    <mergeCell ref="F94:F97"/>
    <mergeCell ref="G94:G97"/>
    <mergeCell ref="H94:H97"/>
    <mergeCell ref="I94:I97"/>
    <mergeCell ref="A98:A101"/>
    <mergeCell ref="B98:B101"/>
    <mergeCell ref="C98:C101"/>
    <mergeCell ref="D98:D101"/>
    <mergeCell ref="E98:E101"/>
    <mergeCell ref="F98:F101"/>
    <mergeCell ref="G98:G101"/>
    <mergeCell ref="H98:H101"/>
    <mergeCell ref="I98:I101"/>
    <mergeCell ref="D108:I108"/>
    <mergeCell ref="D109:I109"/>
    <mergeCell ref="D110:I110"/>
    <mergeCell ref="A102:A105"/>
    <mergeCell ref="B102:B105"/>
    <mergeCell ref="C102:C105"/>
    <mergeCell ref="D102:D105"/>
    <mergeCell ref="E102:E105"/>
    <mergeCell ref="F102:F105"/>
    <mergeCell ref="G102:G105"/>
    <mergeCell ref="H102:H105"/>
    <mergeCell ref="I102:I105"/>
  </mergeCells>
  <phoneticPr fontId="11" type="noConversion"/>
  <pageMargins left="0.70866141732283472" right="0.70866141732283472" top="1.1417322834645669" bottom="0.74803149606299213" header="0.31496062992125984" footer="0.31496062992125984"/>
  <pageSetup paperSize="5" scale="50" orientation="landscape" r:id="rId1"/>
  <headerFooter>
    <oddHeader>&amp;R&amp;9Republica de Colombia
Departamento de Cundinamarca
Alcaldia  Municipal de Sopó
Documento Controlado
Versión: 06
Página &amp;P de &amp;N
Vigencia: 29/06/2016</oddHeader>
  </headerFooter>
  <rowBreaks count="1" manualBreakCount="1">
    <brk id="41" max="16383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110"/>
  <sheetViews>
    <sheetView view="pageBreakPreview" zoomScale="125" zoomScaleNormal="125" zoomScaleSheetLayoutView="125" zoomScalePageLayoutView="80" workbookViewId="0">
      <selection activeCell="J48" sqref="J48"/>
    </sheetView>
  </sheetViews>
  <sheetFormatPr baseColWidth="10" defaultColWidth="11.42578125" defaultRowHeight="15" x14ac:dyDescent="0.25"/>
  <cols>
    <col min="1" max="1" width="5.85546875" style="16" customWidth="1"/>
    <col min="2" max="2" width="25" style="16" customWidth="1"/>
    <col min="3" max="4" width="27.28515625" style="1" customWidth="1"/>
    <col min="5" max="5" width="6" style="3" customWidth="1"/>
    <col min="6" max="8" width="6" style="1" customWidth="1"/>
    <col min="9" max="9" width="6.28515625" style="1" customWidth="1"/>
    <col min="10" max="10" width="34.7109375" style="1" customWidth="1"/>
    <col min="11" max="18" width="10.85546875" style="1" customWidth="1"/>
    <col min="19" max="19" width="13" style="1" bestFit="1" customWidth="1"/>
    <col min="20" max="20" width="10.85546875" style="1" customWidth="1"/>
    <col min="21" max="21" width="12.28515625" style="1" customWidth="1"/>
    <col min="22" max="22" width="54" style="16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6" customFormat="1" ht="15" customHeight="1" x14ac:dyDescent="0.25">
      <c r="A1" s="79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s="16" customFormat="1" ht="15" customHeight="1" x14ac:dyDescent="0.25">
      <c r="A2" s="79" t="s">
        <v>16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2" s="16" customFormat="1" ht="15" customHeigh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s="13" customFormat="1" ht="24" customHeight="1" x14ac:dyDescent="0.25">
      <c r="A4" s="81" t="s">
        <v>92</v>
      </c>
      <c r="B4" s="82"/>
      <c r="C4" s="82"/>
      <c r="D4" s="82"/>
      <c r="E4" s="82"/>
      <c r="F4" s="83"/>
      <c r="G4" s="84" t="s">
        <v>82</v>
      </c>
      <c r="H4" s="85"/>
      <c r="I4" s="85"/>
      <c r="J4" s="85"/>
      <c r="K4" s="85"/>
      <c r="L4" s="86"/>
      <c r="M4" s="84" t="s">
        <v>154</v>
      </c>
      <c r="N4" s="85"/>
      <c r="O4" s="85"/>
      <c r="P4" s="86"/>
      <c r="Q4" s="87" t="s">
        <v>85</v>
      </c>
      <c r="R4" s="88"/>
      <c r="S4" s="88"/>
      <c r="T4" s="88"/>
      <c r="U4" s="88"/>
      <c r="V4" s="89"/>
    </row>
    <row r="5" spans="1:22" s="13" customFormat="1" ht="24" customHeight="1" x14ac:dyDescent="0.25">
      <c r="A5" s="93" t="s">
        <v>83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4" t="s">
        <v>84</v>
      </c>
      <c r="N5" s="94"/>
      <c r="O5" s="94"/>
      <c r="P5" s="94"/>
      <c r="Q5" s="94"/>
      <c r="R5" s="94"/>
      <c r="S5" s="94"/>
      <c r="T5" s="94"/>
      <c r="U5" s="94"/>
      <c r="V5" s="94"/>
    </row>
    <row r="6" spans="1:22" s="13" customFormat="1" ht="6" customHeight="1" x14ac:dyDescent="0.2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34"/>
    </row>
    <row r="7" spans="1:22" ht="15.75" customHeight="1" x14ac:dyDescent="0.25">
      <c r="A7" s="96" t="s">
        <v>3</v>
      </c>
      <c r="B7" s="98" t="s">
        <v>17</v>
      </c>
      <c r="C7" s="98" t="s">
        <v>0</v>
      </c>
      <c r="D7" s="102" t="s">
        <v>4</v>
      </c>
      <c r="E7" s="105" t="s">
        <v>1</v>
      </c>
      <c r="F7" s="105" t="s">
        <v>2</v>
      </c>
      <c r="G7" s="66" t="s">
        <v>15</v>
      </c>
      <c r="H7" s="66" t="s">
        <v>23</v>
      </c>
      <c r="I7" s="100" t="s">
        <v>5</v>
      </c>
      <c r="J7" s="102" t="s">
        <v>19</v>
      </c>
      <c r="K7" s="104" t="s">
        <v>22</v>
      </c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90" t="s">
        <v>29</v>
      </c>
    </row>
    <row r="8" spans="1:22" ht="27" customHeight="1" x14ac:dyDescent="0.25">
      <c r="A8" s="96"/>
      <c r="B8" s="98"/>
      <c r="C8" s="98"/>
      <c r="D8" s="102"/>
      <c r="E8" s="105"/>
      <c r="F8" s="105"/>
      <c r="G8" s="66"/>
      <c r="H8" s="66"/>
      <c r="I8" s="100"/>
      <c r="J8" s="102"/>
      <c r="K8" s="92" t="s">
        <v>6</v>
      </c>
      <c r="L8" s="92"/>
      <c r="M8" s="92" t="s">
        <v>20</v>
      </c>
      <c r="N8" s="92"/>
      <c r="O8" s="92" t="s">
        <v>21</v>
      </c>
      <c r="P8" s="92"/>
      <c r="Q8" s="92" t="s">
        <v>7</v>
      </c>
      <c r="R8" s="92"/>
      <c r="S8" s="92" t="s">
        <v>8</v>
      </c>
      <c r="T8" s="92"/>
      <c r="U8" s="68" t="s">
        <v>26</v>
      </c>
      <c r="V8" s="90"/>
    </row>
    <row r="9" spans="1:22" ht="27" customHeight="1" x14ac:dyDescent="0.25">
      <c r="A9" s="96"/>
      <c r="B9" s="98"/>
      <c r="C9" s="98"/>
      <c r="D9" s="102"/>
      <c r="E9" s="105"/>
      <c r="F9" s="105"/>
      <c r="G9" s="66"/>
      <c r="H9" s="66"/>
      <c r="I9" s="100"/>
      <c r="J9" s="102"/>
      <c r="K9" s="22" t="s">
        <v>24</v>
      </c>
      <c r="L9" s="23" t="s">
        <v>25</v>
      </c>
      <c r="M9" s="22" t="s">
        <v>24</v>
      </c>
      <c r="N9" s="23" t="s">
        <v>25</v>
      </c>
      <c r="O9" s="22" t="s">
        <v>24</v>
      </c>
      <c r="P9" s="23" t="s">
        <v>25</v>
      </c>
      <c r="Q9" s="22" t="s">
        <v>24</v>
      </c>
      <c r="R9" s="23" t="s">
        <v>25</v>
      </c>
      <c r="S9" s="22" t="s">
        <v>24</v>
      </c>
      <c r="T9" s="23" t="s">
        <v>25</v>
      </c>
      <c r="U9" s="68"/>
      <c r="V9" s="90"/>
    </row>
    <row r="10" spans="1:22" ht="30" customHeight="1" x14ac:dyDescent="0.25">
      <c r="A10" s="108">
        <v>1</v>
      </c>
      <c r="B10" s="74" t="s">
        <v>69</v>
      </c>
      <c r="C10" s="71" t="s">
        <v>70</v>
      </c>
      <c r="D10" s="71" t="s">
        <v>76</v>
      </c>
      <c r="E10" s="71" t="s">
        <v>68</v>
      </c>
      <c r="F10" s="71">
        <v>300</v>
      </c>
      <c r="G10" s="71">
        <v>100</v>
      </c>
      <c r="H10" s="74">
        <v>0</v>
      </c>
      <c r="I10" s="77">
        <f>+H10/G10</f>
        <v>0</v>
      </c>
      <c r="J10" s="17" t="s">
        <v>143</v>
      </c>
      <c r="K10" s="18">
        <f>875433600.35+85189247.98</f>
        <v>960622848.33000004</v>
      </c>
      <c r="L10" s="24">
        <v>960622848</v>
      </c>
      <c r="M10" s="18"/>
      <c r="N10" s="24"/>
      <c r="O10" s="18"/>
      <c r="P10" s="24"/>
      <c r="Q10" s="18"/>
      <c r="R10" s="24"/>
      <c r="S10" s="19">
        <f>+K10+M10+O10+Q10</f>
        <v>960622848.33000004</v>
      </c>
      <c r="T10" s="19">
        <f>+L10+N10+P10+R10</f>
        <v>960622848</v>
      </c>
      <c r="U10" s="20">
        <f>+T10/S10*100</f>
        <v>99.999999965647277</v>
      </c>
      <c r="V10" s="35"/>
    </row>
    <row r="11" spans="1:22" ht="23.25" customHeight="1" x14ac:dyDescent="0.25">
      <c r="A11" s="108"/>
      <c r="B11" s="74"/>
      <c r="C11" s="71"/>
      <c r="D11" s="71"/>
      <c r="E11" s="71"/>
      <c r="F11" s="71"/>
      <c r="G11" s="71"/>
      <c r="H11" s="74"/>
      <c r="I11" s="77"/>
      <c r="J11" s="2" t="s">
        <v>144</v>
      </c>
      <c r="K11" s="4">
        <f>1421509053*0.05</f>
        <v>71075452.650000006</v>
      </c>
      <c r="L11" s="25">
        <v>71075453</v>
      </c>
      <c r="M11" s="4"/>
      <c r="N11" s="25"/>
      <c r="O11" s="4"/>
      <c r="P11" s="25"/>
      <c r="Q11" s="4"/>
      <c r="R11" s="25"/>
      <c r="S11" s="19">
        <f t="shared" ref="S11:T74" si="0">+K11+M11+O11+Q11</f>
        <v>71075452.650000006</v>
      </c>
      <c r="T11" s="19">
        <f t="shared" si="0"/>
        <v>71075453</v>
      </c>
      <c r="U11" s="20">
        <f t="shared" ref="U11:U57" si="1">+T11/S11*100</f>
        <v>100.00000049243442</v>
      </c>
      <c r="V11" s="36"/>
    </row>
    <row r="12" spans="1:22" ht="23.25" customHeight="1" x14ac:dyDescent="0.25">
      <c r="A12" s="108"/>
      <c r="B12" s="74"/>
      <c r="C12" s="71"/>
      <c r="D12" s="71"/>
      <c r="E12" s="71"/>
      <c r="F12" s="71"/>
      <c r="G12" s="71"/>
      <c r="H12" s="74"/>
      <c r="I12" s="77"/>
      <c r="J12" s="2" t="s">
        <v>191</v>
      </c>
      <c r="K12" s="4">
        <v>846088405.66999996</v>
      </c>
      <c r="L12" s="26">
        <v>846088406</v>
      </c>
      <c r="M12" s="4"/>
      <c r="N12" s="26"/>
      <c r="O12" s="4"/>
      <c r="P12" s="26"/>
      <c r="Q12" s="4"/>
      <c r="R12" s="26"/>
      <c r="S12" s="19">
        <f t="shared" si="0"/>
        <v>846088405.66999996</v>
      </c>
      <c r="T12" s="19">
        <f t="shared" si="0"/>
        <v>846088406</v>
      </c>
      <c r="U12" s="20">
        <f t="shared" si="1"/>
        <v>100.00000003900303</v>
      </c>
      <c r="V12" s="37"/>
    </row>
    <row r="13" spans="1:22" ht="23.25" customHeight="1" thickBot="1" x14ac:dyDescent="0.3">
      <c r="A13" s="109"/>
      <c r="B13" s="75"/>
      <c r="C13" s="72"/>
      <c r="D13" s="72"/>
      <c r="E13" s="72"/>
      <c r="F13" s="72"/>
      <c r="G13" s="72"/>
      <c r="H13" s="75"/>
      <c r="I13" s="78"/>
      <c r="J13" s="8"/>
      <c r="K13" s="9"/>
      <c r="L13" s="27"/>
      <c r="M13" s="9"/>
      <c r="N13" s="27"/>
      <c r="O13" s="9"/>
      <c r="P13" s="27"/>
      <c r="Q13" s="9"/>
      <c r="R13" s="27"/>
      <c r="S13" s="19">
        <f t="shared" si="0"/>
        <v>0</v>
      </c>
      <c r="T13" s="19">
        <f t="shared" si="0"/>
        <v>0</v>
      </c>
      <c r="U13" s="20" t="e">
        <f t="shared" si="1"/>
        <v>#DIV/0!</v>
      </c>
      <c r="V13" s="38"/>
    </row>
    <row r="14" spans="1:22" ht="33.75" x14ac:dyDescent="0.25">
      <c r="A14" s="107">
        <v>2</v>
      </c>
      <c r="B14" s="74" t="s">
        <v>69</v>
      </c>
      <c r="C14" s="70" t="s">
        <v>71</v>
      </c>
      <c r="D14" s="70" t="s">
        <v>77</v>
      </c>
      <c r="E14" s="70">
        <v>0</v>
      </c>
      <c r="F14" s="70">
        <v>100</v>
      </c>
      <c r="G14" s="70">
        <v>100</v>
      </c>
      <c r="H14" s="120">
        <f>741/2400*100</f>
        <v>30.875000000000004</v>
      </c>
      <c r="I14" s="77">
        <f t="shared" ref="I14" si="2">+H14/G14</f>
        <v>0.30875000000000002</v>
      </c>
      <c r="J14" s="6" t="s">
        <v>148</v>
      </c>
      <c r="K14" s="7"/>
      <c r="L14" s="28"/>
      <c r="M14" s="7"/>
      <c r="N14" s="28"/>
      <c r="O14" s="7"/>
      <c r="P14" s="28"/>
      <c r="Q14" s="7"/>
      <c r="R14" s="28"/>
      <c r="S14" s="19">
        <f t="shared" si="0"/>
        <v>0</v>
      </c>
      <c r="T14" s="19">
        <f t="shared" si="0"/>
        <v>0</v>
      </c>
      <c r="U14" s="20" t="e">
        <f>+T14/S14*100</f>
        <v>#DIV/0!</v>
      </c>
      <c r="V14" s="39"/>
    </row>
    <row r="15" spans="1:22" ht="23.25" customHeight="1" x14ac:dyDescent="0.25">
      <c r="A15" s="108"/>
      <c r="B15" s="74"/>
      <c r="C15" s="71"/>
      <c r="D15" s="71"/>
      <c r="E15" s="71"/>
      <c r="F15" s="71"/>
      <c r="G15" s="71"/>
      <c r="H15" s="121"/>
      <c r="I15" s="77"/>
      <c r="J15" s="2" t="s">
        <v>196</v>
      </c>
      <c r="K15" s="126">
        <v>50000000</v>
      </c>
      <c r="L15" s="26">
        <v>50000000</v>
      </c>
      <c r="M15" s="4"/>
      <c r="N15" s="26"/>
      <c r="O15" s="4"/>
      <c r="P15" s="26"/>
      <c r="Q15" s="4"/>
      <c r="R15" s="26"/>
      <c r="S15" s="19">
        <f t="shared" si="0"/>
        <v>50000000</v>
      </c>
      <c r="T15" s="19">
        <f t="shared" si="0"/>
        <v>50000000</v>
      </c>
      <c r="U15" s="20">
        <f t="shared" si="1"/>
        <v>100</v>
      </c>
      <c r="V15" s="37"/>
    </row>
    <row r="16" spans="1:22" ht="23.25" customHeight="1" x14ac:dyDescent="0.25">
      <c r="A16" s="108"/>
      <c r="B16" s="74"/>
      <c r="C16" s="71"/>
      <c r="D16" s="71"/>
      <c r="E16" s="71"/>
      <c r="F16" s="71"/>
      <c r="G16" s="71"/>
      <c r="H16" s="121"/>
      <c r="I16" s="77"/>
      <c r="J16" s="2"/>
      <c r="K16" s="4"/>
      <c r="L16" s="25"/>
      <c r="M16" s="4"/>
      <c r="N16" s="25"/>
      <c r="O16" s="4"/>
      <c r="P16" s="25"/>
      <c r="Q16" s="4"/>
      <c r="R16" s="25"/>
      <c r="S16" s="19">
        <f t="shared" si="0"/>
        <v>0</v>
      </c>
      <c r="T16" s="19">
        <f t="shared" si="0"/>
        <v>0</v>
      </c>
      <c r="U16" s="20" t="e">
        <f t="shared" si="1"/>
        <v>#DIV/0!</v>
      </c>
      <c r="V16" s="36"/>
    </row>
    <row r="17" spans="1:22" ht="23.25" customHeight="1" thickBot="1" x14ac:dyDescent="0.3">
      <c r="A17" s="109"/>
      <c r="B17" s="75"/>
      <c r="C17" s="72"/>
      <c r="D17" s="72"/>
      <c r="E17" s="72"/>
      <c r="F17" s="72"/>
      <c r="G17" s="72"/>
      <c r="H17" s="122"/>
      <c r="I17" s="78"/>
      <c r="J17" s="8"/>
      <c r="K17" s="9"/>
      <c r="L17" s="29"/>
      <c r="M17" s="9"/>
      <c r="N17" s="29"/>
      <c r="O17" s="9"/>
      <c r="P17" s="29"/>
      <c r="Q17" s="9"/>
      <c r="R17" s="29"/>
      <c r="S17" s="19">
        <f t="shared" si="0"/>
        <v>0</v>
      </c>
      <c r="T17" s="19">
        <f t="shared" si="0"/>
        <v>0</v>
      </c>
      <c r="U17" s="20" t="e">
        <f t="shared" si="1"/>
        <v>#DIV/0!</v>
      </c>
      <c r="V17" s="40"/>
    </row>
    <row r="18" spans="1:22" ht="22.5" x14ac:dyDescent="0.25">
      <c r="A18" s="107">
        <v>3</v>
      </c>
      <c r="B18" s="74" t="s">
        <v>69</v>
      </c>
      <c r="C18" s="70" t="s">
        <v>72</v>
      </c>
      <c r="D18" s="70" t="s">
        <v>78</v>
      </c>
      <c r="E18" s="70">
        <v>0</v>
      </c>
      <c r="F18" s="70">
        <v>1</v>
      </c>
      <c r="G18" s="70">
        <v>0</v>
      </c>
      <c r="H18" s="73">
        <v>1</v>
      </c>
      <c r="I18" s="77" t="e">
        <f t="shared" ref="I18" si="3">+H18/G18</f>
        <v>#DIV/0!</v>
      </c>
      <c r="J18" s="6" t="s">
        <v>145</v>
      </c>
      <c r="K18" s="7"/>
      <c r="L18" s="30"/>
      <c r="M18" s="7"/>
      <c r="N18" s="28"/>
      <c r="O18" s="7"/>
      <c r="P18" s="28"/>
      <c r="Q18" s="7"/>
      <c r="R18" s="28"/>
      <c r="S18" s="19">
        <f t="shared" si="0"/>
        <v>0</v>
      </c>
      <c r="T18" s="19">
        <f t="shared" si="0"/>
        <v>0</v>
      </c>
      <c r="U18" s="20" t="e">
        <f>+T18/S18*100</f>
        <v>#DIV/0!</v>
      </c>
      <c r="V18" s="39"/>
    </row>
    <row r="19" spans="1:22" ht="23.25" customHeight="1" x14ac:dyDescent="0.25">
      <c r="A19" s="108"/>
      <c r="B19" s="74"/>
      <c r="C19" s="71"/>
      <c r="D19" s="71"/>
      <c r="E19" s="71"/>
      <c r="F19" s="71"/>
      <c r="G19" s="71"/>
      <c r="H19" s="74"/>
      <c r="I19" s="77"/>
      <c r="J19" s="2" t="s">
        <v>146</v>
      </c>
      <c r="K19" s="4"/>
      <c r="L19" s="25"/>
      <c r="M19" s="4"/>
      <c r="N19" s="26"/>
      <c r="O19" s="4"/>
      <c r="P19" s="26"/>
      <c r="Q19" s="4"/>
      <c r="R19" s="26"/>
      <c r="S19" s="19">
        <f t="shared" si="0"/>
        <v>0</v>
      </c>
      <c r="T19" s="19">
        <f t="shared" si="0"/>
        <v>0</v>
      </c>
      <c r="U19" s="20" t="e">
        <f t="shared" si="1"/>
        <v>#DIV/0!</v>
      </c>
      <c r="V19" s="37"/>
    </row>
    <row r="20" spans="1:22" ht="23.25" customHeight="1" x14ac:dyDescent="0.25">
      <c r="A20" s="108"/>
      <c r="B20" s="74"/>
      <c r="C20" s="71"/>
      <c r="D20" s="71"/>
      <c r="E20" s="71"/>
      <c r="F20" s="71"/>
      <c r="G20" s="71"/>
      <c r="H20" s="74"/>
      <c r="I20" s="77"/>
      <c r="J20" s="2"/>
      <c r="K20" s="4"/>
      <c r="L20" s="26"/>
      <c r="M20" s="4"/>
      <c r="N20" s="26"/>
      <c r="O20" s="4"/>
      <c r="P20" s="26"/>
      <c r="Q20" s="4"/>
      <c r="R20" s="26"/>
      <c r="S20" s="19">
        <f t="shared" si="0"/>
        <v>0</v>
      </c>
      <c r="T20" s="19">
        <f t="shared" si="0"/>
        <v>0</v>
      </c>
      <c r="U20" s="20" t="e">
        <f t="shared" si="1"/>
        <v>#DIV/0!</v>
      </c>
      <c r="V20" s="37"/>
    </row>
    <row r="21" spans="1:22" ht="23.25" customHeight="1" thickBot="1" x14ac:dyDescent="0.3">
      <c r="A21" s="109"/>
      <c r="B21" s="75"/>
      <c r="C21" s="72"/>
      <c r="D21" s="72"/>
      <c r="E21" s="72"/>
      <c r="F21" s="72"/>
      <c r="G21" s="72"/>
      <c r="H21" s="75"/>
      <c r="I21" s="78"/>
      <c r="J21" s="8"/>
      <c r="K21" s="9"/>
      <c r="L21" s="27"/>
      <c r="M21" s="9"/>
      <c r="N21" s="27"/>
      <c r="O21" s="9"/>
      <c r="P21" s="27"/>
      <c r="Q21" s="9"/>
      <c r="R21" s="27"/>
      <c r="S21" s="19">
        <f t="shared" si="0"/>
        <v>0</v>
      </c>
      <c r="T21" s="19">
        <f t="shared" si="0"/>
        <v>0</v>
      </c>
      <c r="U21" s="20" t="e">
        <f t="shared" si="1"/>
        <v>#DIV/0!</v>
      </c>
      <c r="V21" s="38"/>
    </row>
    <row r="22" spans="1:22" ht="32.25" x14ac:dyDescent="0.25">
      <c r="A22" s="107">
        <v>4</v>
      </c>
      <c r="B22" s="74" t="s">
        <v>69</v>
      </c>
      <c r="C22" s="70" t="s">
        <v>128</v>
      </c>
      <c r="D22" s="70" t="s">
        <v>129</v>
      </c>
      <c r="E22" s="70">
        <v>61.1</v>
      </c>
      <c r="F22" s="70">
        <v>100</v>
      </c>
      <c r="G22" s="70">
        <v>0</v>
      </c>
      <c r="H22" s="73">
        <v>0</v>
      </c>
      <c r="I22" s="77" t="e">
        <f t="shared" ref="I22" si="4">+H22/G22</f>
        <v>#DIV/0!</v>
      </c>
      <c r="J22" s="6" t="s">
        <v>149</v>
      </c>
      <c r="K22" s="7"/>
      <c r="L22" s="30"/>
      <c r="M22" s="7"/>
      <c r="N22" s="30"/>
      <c r="O22" s="7"/>
      <c r="P22" s="30"/>
      <c r="Q22" s="7"/>
      <c r="R22" s="30"/>
      <c r="S22" s="19">
        <f t="shared" si="0"/>
        <v>0</v>
      </c>
      <c r="T22" s="19">
        <f t="shared" si="0"/>
        <v>0</v>
      </c>
      <c r="U22" s="20" t="e">
        <f>+T22/S22*100</f>
        <v>#DIV/0!</v>
      </c>
      <c r="V22" s="41"/>
    </row>
    <row r="23" spans="1:22" ht="23.25" customHeight="1" x14ac:dyDescent="0.25">
      <c r="A23" s="108"/>
      <c r="B23" s="74"/>
      <c r="C23" s="71"/>
      <c r="D23" s="71"/>
      <c r="E23" s="71"/>
      <c r="F23" s="71"/>
      <c r="G23" s="71"/>
      <c r="H23" s="74"/>
      <c r="I23" s="77"/>
      <c r="J23" s="2"/>
      <c r="K23" s="4"/>
      <c r="L23" s="25"/>
      <c r="M23" s="4"/>
      <c r="N23" s="25"/>
      <c r="O23" s="4"/>
      <c r="P23" s="25"/>
      <c r="Q23" s="4"/>
      <c r="R23" s="25"/>
      <c r="S23" s="19">
        <f t="shared" si="0"/>
        <v>0</v>
      </c>
      <c r="T23" s="19">
        <f t="shared" si="0"/>
        <v>0</v>
      </c>
      <c r="U23" s="20" t="e">
        <f t="shared" si="1"/>
        <v>#DIV/0!</v>
      </c>
      <c r="V23" s="36"/>
    </row>
    <row r="24" spans="1:22" ht="23.25" customHeight="1" x14ac:dyDescent="0.25">
      <c r="A24" s="108"/>
      <c r="B24" s="74"/>
      <c r="C24" s="71"/>
      <c r="D24" s="71"/>
      <c r="E24" s="71"/>
      <c r="F24" s="71"/>
      <c r="G24" s="71"/>
      <c r="H24" s="74"/>
      <c r="I24" s="77"/>
      <c r="J24" s="2"/>
      <c r="K24" s="4"/>
      <c r="L24" s="26"/>
      <c r="M24" s="4"/>
      <c r="N24" s="26"/>
      <c r="O24" s="4"/>
      <c r="P24" s="26"/>
      <c r="Q24" s="4"/>
      <c r="R24" s="26"/>
      <c r="S24" s="19">
        <f t="shared" si="0"/>
        <v>0</v>
      </c>
      <c r="T24" s="19">
        <f t="shared" si="0"/>
        <v>0</v>
      </c>
      <c r="U24" s="20" t="e">
        <f t="shared" si="1"/>
        <v>#DIV/0!</v>
      </c>
      <c r="V24" s="37"/>
    </row>
    <row r="25" spans="1:22" ht="23.25" customHeight="1" thickBot="1" x14ac:dyDescent="0.3">
      <c r="A25" s="109"/>
      <c r="B25" s="75"/>
      <c r="C25" s="72"/>
      <c r="D25" s="72"/>
      <c r="E25" s="72"/>
      <c r="F25" s="72"/>
      <c r="G25" s="72"/>
      <c r="H25" s="75"/>
      <c r="I25" s="78"/>
      <c r="J25" s="8"/>
      <c r="K25" s="9"/>
      <c r="L25" s="27"/>
      <c r="M25" s="9"/>
      <c r="N25" s="27"/>
      <c r="O25" s="9"/>
      <c r="P25" s="27"/>
      <c r="Q25" s="9"/>
      <c r="R25" s="27"/>
      <c r="S25" s="19">
        <f t="shared" si="0"/>
        <v>0</v>
      </c>
      <c r="T25" s="19">
        <f t="shared" si="0"/>
        <v>0</v>
      </c>
      <c r="U25" s="20" t="e">
        <f t="shared" si="1"/>
        <v>#DIV/0!</v>
      </c>
      <c r="V25" s="38"/>
    </row>
    <row r="26" spans="1:22" ht="32.25" customHeight="1" x14ac:dyDescent="0.25">
      <c r="A26" s="107">
        <v>5</v>
      </c>
      <c r="B26" s="74" t="s">
        <v>69</v>
      </c>
      <c r="C26" s="70" t="s">
        <v>73</v>
      </c>
      <c r="D26" s="70" t="s">
        <v>79</v>
      </c>
      <c r="E26" s="70">
        <v>12</v>
      </c>
      <c r="F26" s="70">
        <v>15</v>
      </c>
      <c r="G26" s="70">
        <v>13</v>
      </c>
      <c r="H26" s="73">
        <v>0</v>
      </c>
      <c r="I26" s="77">
        <f t="shared" ref="I26" si="5">+H26/G26</f>
        <v>0</v>
      </c>
      <c r="J26" s="6" t="s">
        <v>150</v>
      </c>
      <c r="K26" s="7"/>
      <c r="L26" s="28"/>
      <c r="M26" s="7"/>
      <c r="N26" s="28"/>
      <c r="O26" s="7"/>
      <c r="P26" s="28"/>
      <c r="Q26" s="7"/>
      <c r="R26" s="28"/>
      <c r="S26" s="19">
        <f t="shared" si="0"/>
        <v>0</v>
      </c>
      <c r="T26" s="19">
        <f t="shared" si="0"/>
        <v>0</v>
      </c>
      <c r="U26" s="20" t="e">
        <f>+T26/S26*100</f>
        <v>#DIV/0!</v>
      </c>
      <c r="V26" s="39"/>
    </row>
    <row r="27" spans="1:22" ht="23.25" customHeight="1" x14ac:dyDescent="0.25">
      <c r="A27" s="108"/>
      <c r="B27" s="74"/>
      <c r="C27" s="71"/>
      <c r="D27" s="71"/>
      <c r="E27" s="71"/>
      <c r="F27" s="71"/>
      <c r="G27" s="71"/>
      <c r="H27" s="74"/>
      <c r="I27" s="77"/>
      <c r="J27" s="2"/>
      <c r="K27" s="4"/>
      <c r="L27" s="26"/>
      <c r="M27" s="4"/>
      <c r="N27" s="26"/>
      <c r="O27" s="4"/>
      <c r="P27" s="26"/>
      <c r="Q27" s="4"/>
      <c r="R27" s="26"/>
      <c r="S27" s="19">
        <f t="shared" si="0"/>
        <v>0</v>
      </c>
      <c r="T27" s="19">
        <f t="shared" si="0"/>
        <v>0</v>
      </c>
      <c r="U27" s="20" t="e">
        <f t="shared" si="1"/>
        <v>#DIV/0!</v>
      </c>
      <c r="V27" s="37"/>
    </row>
    <row r="28" spans="1:22" ht="23.25" customHeight="1" x14ac:dyDescent="0.25">
      <c r="A28" s="108"/>
      <c r="B28" s="74"/>
      <c r="C28" s="71"/>
      <c r="D28" s="71"/>
      <c r="E28" s="71"/>
      <c r="F28" s="71"/>
      <c r="G28" s="71"/>
      <c r="H28" s="74"/>
      <c r="I28" s="77"/>
      <c r="J28" s="2"/>
      <c r="K28" s="4"/>
      <c r="L28" s="25"/>
      <c r="M28" s="4"/>
      <c r="N28" s="25"/>
      <c r="O28" s="4"/>
      <c r="P28" s="25"/>
      <c r="Q28" s="4"/>
      <c r="R28" s="25"/>
      <c r="S28" s="19">
        <f t="shared" si="0"/>
        <v>0</v>
      </c>
      <c r="T28" s="19">
        <f t="shared" si="0"/>
        <v>0</v>
      </c>
      <c r="U28" s="20" t="e">
        <f t="shared" si="1"/>
        <v>#DIV/0!</v>
      </c>
      <c r="V28" s="36"/>
    </row>
    <row r="29" spans="1:22" ht="23.25" customHeight="1" thickBot="1" x14ac:dyDescent="0.3">
      <c r="A29" s="109"/>
      <c r="B29" s="75"/>
      <c r="C29" s="72"/>
      <c r="D29" s="72"/>
      <c r="E29" s="72"/>
      <c r="F29" s="72"/>
      <c r="G29" s="72"/>
      <c r="H29" s="75"/>
      <c r="I29" s="78"/>
      <c r="J29" s="8"/>
      <c r="K29" s="9"/>
      <c r="L29" s="29"/>
      <c r="M29" s="9"/>
      <c r="N29" s="29"/>
      <c r="O29" s="9"/>
      <c r="P29" s="29"/>
      <c r="Q29" s="9"/>
      <c r="R29" s="29"/>
      <c r="S29" s="19">
        <f t="shared" si="0"/>
        <v>0</v>
      </c>
      <c r="T29" s="19">
        <f t="shared" si="0"/>
        <v>0</v>
      </c>
      <c r="U29" s="20" t="e">
        <f t="shared" si="1"/>
        <v>#DIV/0!</v>
      </c>
      <c r="V29" s="40"/>
    </row>
    <row r="30" spans="1:22" ht="23.25" customHeight="1" x14ac:dyDescent="0.25">
      <c r="A30" s="107">
        <v>6</v>
      </c>
      <c r="B30" s="73" t="s">
        <v>69</v>
      </c>
      <c r="C30" s="70" t="s">
        <v>130</v>
      </c>
      <c r="D30" s="70" t="s">
        <v>131</v>
      </c>
      <c r="E30" s="70">
        <v>84</v>
      </c>
      <c r="F30" s="70">
        <v>91</v>
      </c>
      <c r="G30" s="70">
        <v>0</v>
      </c>
      <c r="H30" s="73">
        <v>0</v>
      </c>
      <c r="I30" s="77" t="e">
        <f t="shared" ref="I30" si="6">+H30/G30</f>
        <v>#DIV/0!</v>
      </c>
      <c r="J30" s="6" t="s">
        <v>150</v>
      </c>
      <c r="K30" s="7"/>
      <c r="L30" s="28"/>
      <c r="M30" s="7"/>
      <c r="N30" s="28"/>
      <c r="O30" s="7"/>
      <c r="P30" s="28"/>
      <c r="Q30" s="7"/>
      <c r="R30" s="28"/>
      <c r="S30" s="19">
        <f t="shared" si="0"/>
        <v>0</v>
      </c>
      <c r="T30" s="19">
        <f t="shared" si="0"/>
        <v>0</v>
      </c>
      <c r="U30" s="20" t="e">
        <f>+T30/S30*100</f>
        <v>#DIV/0!</v>
      </c>
      <c r="V30" s="39"/>
    </row>
    <row r="31" spans="1:22" ht="23.25" customHeight="1" x14ac:dyDescent="0.25">
      <c r="A31" s="108"/>
      <c r="B31" s="74"/>
      <c r="C31" s="71"/>
      <c r="D31" s="71"/>
      <c r="E31" s="71"/>
      <c r="F31" s="71"/>
      <c r="G31" s="71"/>
      <c r="H31" s="74"/>
      <c r="I31" s="77"/>
      <c r="J31" s="2"/>
      <c r="K31" s="4"/>
      <c r="L31" s="26"/>
      <c r="M31" s="4"/>
      <c r="N31" s="26"/>
      <c r="O31" s="4"/>
      <c r="P31" s="26"/>
      <c r="Q31" s="4"/>
      <c r="R31" s="26"/>
      <c r="S31" s="19">
        <f t="shared" si="0"/>
        <v>0</v>
      </c>
      <c r="T31" s="19">
        <f t="shared" si="0"/>
        <v>0</v>
      </c>
      <c r="U31" s="20" t="e">
        <f t="shared" si="1"/>
        <v>#DIV/0!</v>
      </c>
      <c r="V31" s="37"/>
    </row>
    <row r="32" spans="1:22" ht="23.25" customHeight="1" x14ac:dyDescent="0.25">
      <c r="A32" s="108"/>
      <c r="B32" s="74"/>
      <c r="C32" s="71"/>
      <c r="D32" s="71"/>
      <c r="E32" s="71"/>
      <c r="F32" s="71"/>
      <c r="G32" s="71"/>
      <c r="H32" s="74"/>
      <c r="I32" s="77"/>
      <c r="J32" s="2"/>
      <c r="K32" s="4"/>
      <c r="L32" s="26"/>
      <c r="M32" s="4"/>
      <c r="N32" s="26"/>
      <c r="O32" s="4"/>
      <c r="P32" s="26"/>
      <c r="Q32" s="4"/>
      <c r="R32" s="26"/>
      <c r="S32" s="19">
        <f t="shared" si="0"/>
        <v>0</v>
      </c>
      <c r="T32" s="19">
        <f t="shared" si="0"/>
        <v>0</v>
      </c>
      <c r="U32" s="20" t="e">
        <f t="shared" si="1"/>
        <v>#DIV/0!</v>
      </c>
      <c r="V32" s="37"/>
    </row>
    <row r="33" spans="1:22" ht="23.25" customHeight="1" thickBot="1" x14ac:dyDescent="0.3">
      <c r="A33" s="109"/>
      <c r="B33" s="75"/>
      <c r="C33" s="72"/>
      <c r="D33" s="72"/>
      <c r="E33" s="72"/>
      <c r="F33" s="72"/>
      <c r="G33" s="72"/>
      <c r="H33" s="75"/>
      <c r="I33" s="78"/>
      <c r="J33" s="8"/>
      <c r="K33" s="9"/>
      <c r="L33" s="27"/>
      <c r="M33" s="9"/>
      <c r="N33" s="27"/>
      <c r="O33" s="9"/>
      <c r="P33" s="27"/>
      <c r="Q33" s="9"/>
      <c r="R33" s="27"/>
      <c r="S33" s="19">
        <f t="shared" si="0"/>
        <v>0</v>
      </c>
      <c r="T33" s="19">
        <f t="shared" si="0"/>
        <v>0</v>
      </c>
      <c r="U33" s="20" t="e">
        <f t="shared" si="1"/>
        <v>#DIV/0!</v>
      </c>
      <c r="V33" s="38"/>
    </row>
    <row r="34" spans="1:22" ht="33.75" x14ac:dyDescent="0.25">
      <c r="A34" s="107">
        <v>7</v>
      </c>
      <c r="B34" s="73" t="s">
        <v>69</v>
      </c>
      <c r="C34" s="70" t="s">
        <v>74</v>
      </c>
      <c r="D34" s="70" t="s">
        <v>80</v>
      </c>
      <c r="E34" s="70">
        <v>4</v>
      </c>
      <c r="F34" s="70">
        <v>5</v>
      </c>
      <c r="G34" s="70">
        <v>3</v>
      </c>
      <c r="H34" s="73">
        <v>0</v>
      </c>
      <c r="I34" s="77">
        <f t="shared" ref="I34" si="7">+H34/G34</f>
        <v>0</v>
      </c>
      <c r="J34" s="6" t="s">
        <v>151</v>
      </c>
      <c r="K34" s="7"/>
      <c r="L34" s="30"/>
      <c r="M34" s="7"/>
      <c r="N34" s="30"/>
      <c r="O34" s="7"/>
      <c r="P34" s="30"/>
      <c r="Q34" s="7"/>
      <c r="R34" s="30"/>
      <c r="S34" s="19">
        <f t="shared" si="0"/>
        <v>0</v>
      </c>
      <c r="T34" s="19">
        <f t="shared" si="0"/>
        <v>0</v>
      </c>
      <c r="U34" s="20" t="e">
        <f>+T34/S34*100</f>
        <v>#DIV/0!</v>
      </c>
      <c r="V34" s="41"/>
    </row>
    <row r="35" spans="1:22" ht="23.25" customHeight="1" x14ac:dyDescent="0.25">
      <c r="A35" s="108"/>
      <c r="B35" s="74"/>
      <c r="C35" s="71"/>
      <c r="D35" s="71"/>
      <c r="E35" s="71"/>
      <c r="F35" s="71"/>
      <c r="G35" s="71"/>
      <c r="H35" s="74"/>
      <c r="I35" s="77"/>
      <c r="J35" s="2"/>
      <c r="K35" s="4"/>
      <c r="L35" s="25"/>
      <c r="M35" s="4"/>
      <c r="N35" s="25"/>
      <c r="O35" s="4"/>
      <c r="P35" s="25"/>
      <c r="Q35" s="4"/>
      <c r="R35" s="25"/>
      <c r="S35" s="19">
        <f t="shared" si="0"/>
        <v>0</v>
      </c>
      <c r="T35" s="19">
        <f t="shared" si="0"/>
        <v>0</v>
      </c>
      <c r="U35" s="20" t="e">
        <f t="shared" si="1"/>
        <v>#DIV/0!</v>
      </c>
      <c r="V35" s="36"/>
    </row>
    <row r="36" spans="1:22" ht="23.25" customHeight="1" x14ac:dyDescent="0.25">
      <c r="A36" s="108"/>
      <c r="B36" s="74"/>
      <c r="C36" s="71"/>
      <c r="D36" s="71"/>
      <c r="E36" s="71"/>
      <c r="F36" s="71"/>
      <c r="G36" s="71"/>
      <c r="H36" s="74"/>
      <c r="I36" s="77"/>
      <c r="J36" s="2"/>
      <c r="K36" s="4"/>
      <c r="L36" s="26"/>
      <c r="M36" s="4"/>
      <c r="N36" s="26"/>
      <c r="O36" s="4"/>
      <c r="P36" s="26"/>
      <c r="Q36" s="4"/>
      <c r="R36" s="26"/>
      <c r="S36" s="19">
        <f t="shared" si="0"/>
        <v>0</v>
      </c>
      <c r="T36" s="19">
        <f t="shared" si="0"/>
        <v>0</v>
      </c>
      <c r="U36" s="20" t="e">
        <f t="shared" si="1"/>
        <v>#DIV/0!</v>
      </c>
      <c r="V36" s="37"/>
    </row>
    <row r="37" spans="1:22" ht="23.25" customHeight="1" thickBot="1" x14ac:dyDescent="0.3">
      <c r="A37" s="109"/>
      <c r="B37" s="75"/>
      <c r="C37" s="72"/>
      <c r="D37" s="72"/>
      <c r="E37" s="72"/>
      <c r="F37" s="72"/>
      <c r="G37" s="72"/>
      <c r="H37" s="75"/>
      <c r="I37" s="78"/>
      <c r="J37" s="8"/>
      <c r="K37" s="9"/>
      <c r="L37" s="27"/>
      <c r="M37" s="9"/>
      <c r="N37" s="27"/>
      <c r="O37" s="9"/>
      <c r="P37" s="27"/>
      <c r="Q37" s="9"/>
      <c r="R37" s="27"/>
      <c r="S37" s="19">
        <f t="shared" si="0"/>
        <v>0</v>
      </c>
      <c r="T37" s="19">
        <f t="shared" si="0"/>
        <v>0</v>
      </c>
      <c r="U37" s="20" t="e">
        <f t="shared" si="1"/>
        <v>#DIV/0!</v>
      </c>
      <c r="V37" s="38"/>
    </row>
    <row r="38" spans="1:22" ht="33.75" x14ac:dyDescent="0.25">
      <c r="A38" s="107">
        <v>8</v>
      </c>
      <c r="B38" s="73" t="s">
        <v>69</v>
      </c>
      <c r="C38" s="70" t="s">
        <v>75</v>
      </c>
      <c r="D38" s="70" t="s">
        <v>81</v>
      </c>
      <c r="E38" s="70">
        <v>0</v>
      </c>
      <c r="F38" s="70">
        <v>1</v>
      </c>
      <c r="G38" s="70">
        <v>0.6</v>
      </c>
      <c r="H38" s="73">
        <v>0.3</v>
      </c>
      <c r="I38" s="77">
        <f t="shared" ref="I38" si="8">+H38/G38</f>
        <v>0.5</v>
      </c>
      <c r="J38" s="6" t="s">
        <v>152</v>
      </c>
      <c r="K38" s="7"/>
      <c r="L38" s="28"/>
      <c r="M38" s="7"/>
      <c r="N38" s="28"/>
      <c r="O38" s="7"/>
      <c r="P38" s="28"/>
      <c r="Q38" s="7"/>
      <c r="R38" s="28"/>
      <c r="S38" s="19">
        <f t="shared" si="0"/>
        <v>0</v>
      </c>
      <c r="T38" s="19">
        <f t="shared" si="0"/>
        <v>0</v>
      </c>
      <c r="U38" s="20" t="e">
        <f>+T38/S38*100</f>
        <v>#DIV/0!</v>
      </c>
      <c r="V38" s="39"/>
    </row>
    <row r="39" spans="1:22" ht="23.25" customHeight="1" x14ac:dyDescent="0.25">
      <c r="A39" s="108"/>
      <c r="B39" s="74"/>
      <c r="C39" s="71"/>
      <c r="D39" s="71"/>
      <c r="E39" s="71"/>
      <c r="F39" s="71"/>
      <c r="G39" s="71"/>
      <c r="H39" s="74"/>
      <c r="I39" s="77"/>
      <c r="J39" s="2"/>
      <c r="K39" s="4"/>
      <c r="L39" s="26"/>
      <c r="M39" s="4"/>
      <c r="N39" s="26"/>
      <c r="O39" s="4"/>
      <c r="P39" s="26"/>
      <c r="Q39" s="4"/>
      <c r="R39" s="26"/>
      <c r="S39" s="19">
        <f t="shared" si="0"/>
        <v>0</v>
      </c>
      <c r="T39" s="19">
        <f t="shared" si="0"/>
        <v>0</v>
      </c>
      <c r="U39" s="20" t="e">
        <f t="shared" si="1"/>
        <v>#DIV/0!</v>
      </c>
      <c r="V39" s="37"/>
    </row>
    <row r="40" spans="1:22" ht="23.25" customHeight="1" x14ac:dyDescent="0.25">
      <c r="A40" s="108"/>
      <c r="B40" s="74"/>
      <c r="C40" s="71"/>
      <c r="D40" s="71"/>
      <c r="E40" s="71"/>
      <c r="F40" s="71"/>
      <c r="G40" s="71"/>
      <c r="H40" s="74"/>
      <c r="I40" s="77"/>
      <c r="J40" s="2"/>
      <c r="K40" s="4"/>
      <c r="L40" s="25"/>
      <c r="M40" s="4"/>
      <c r="N40" s="25"/>
      <c r="O40" s="4"/>
      <c r="P40" s="25"/>
      <c r="Q40" s="4"/>
      <c r="R40" s="25"/>
      <c r="S40" s="19">
        <f t="shared" si="0"/>
        <v>0</v>
      </c>
      <c r="T40" s="19">
        <f t="shared" si="0"/>
        <v>0</v>
      </c>
      <c r="U40" s="20" t="e">
        <f t="shared" si="1"/>
        <v>#DIV/0!</v>
      </c>
      <c r="V40" s="36"/>
    </row>
    <row r="41" spans="1:22" ht="23.25" customHeight="1" thickBot="1" x14ac:dyDescent="0.3">
      <c r="A41" s="109"/>
      <c r="B41" s="75"/>
      <c r="C41" s="72"/>
      <c r="D41" s="72"/>
      <c r="E41" s="72"/>
      <c r="F41" s="72"/>
      <c r="G41" s="72"/>
      <c r="H41" s="75"/>
      <c r="I41" s="78"/>
      <c r="J41" s="8"/>
      <c r="K41" s="9"/>
      <c r="L41" s="29"/>
      <c r="M41" s="9"/>
      <c r="N41" s="29"/>
      <c r="O41" s="9"/>
      <c r="P41" s="29"/>
      <c r="Q41" s="9"/>
      <c r="R41" s="29"/>
      <c r="S41" s="19">
        <f t="shared" si="0"/>
        <v>0</v>
      </c>
      <c r="T41" s="19">
        <f t="shared" si="0"/>
        <v>0</v>
      </c>
      <c r="U41" s="20" t="e">
        <f t="shared" si="1"/>
        <v>#DIV/0!</v>
      </c>
      <c r="V41" s="40"/>
    </row>
    <row r="42" spans="1:22" ht="23.25" customHeight="1" x14ac:dyDescent="0.25">
      <c r="A42" s="107">
        <v>9</v>
      </c>
      <c r="B42" s="73" t="s">
        <v>69</v>
      </c>
      <c r="C42" s="70" t="s">
        <v>132</v>
      </c>
      <c r="D42" s="70" t="s">
        <v>133</v>
      </c>
      <c r="E42" s="70">
        <v>58.5</v>
      </c>
      <c r="F42" s="70">
        <v>70</v>
      </c>
      <c r="G42" s="70"/>
      <c r="H42" s="73"/>
      <c r="I42" s="77" t="e">
        <f t="shared" ref="I42" si="9">+H42/G42</f>
        <v>#DIV/0!</v>
      </c>
      <c r="J42" s="6" t="s">
        <v>153</v>
      </c>
      <c r="K42" s="7"/>
      <c r="L42" s="28"/>
      <c r="M42" s="7"/>
      <c r="N42" s="28"/>
      <c r="O42" s="7"/>
      <c r="P42" s="28"/>
      <c r="Q42" s="7"/>
      <c r="R42" s="28"/>
      <c r="S42" s="19">
        <f t="shared" si="0"/>
        <v>0</v>
      </c>
      <c r="T42" s="19">
        <f t="shared" si="0"/>
        <v>0</v>
      </c>
      <c r="U42" s="20" t="e">
        <f>+T42/S42*100</f>
        <v>#DIV/0!</v>
      </c>
      <c r="V42" s="39"/>
    </row>
    <row r="43" spans="1:22" ht="23.25" customHeight="1" x14ac:dyDescent="0.25">
      <c r="A43" s="108"/>
      <c r="B43" s="74"/>
      <c r="C43" s="71"/>
      <c r="D43" s="71"/>
      <c r="E43" s="71"/>
      <c r="F43" s="71"/>
      <c r="G43" s="71"/>
      <c r="H43" s="74"/>
      <c r="I43" s="77"/>
      <c r="J43" s="2"/>
      <c r="K43" s="4"/>
      <c r="L43" s="26"/>
      <c r="M43" s="4"/>
      <c r="N43" s="26"/>
      <c r="O43" s="4"/>
      <c r="P43" s="26"/>
      <c r="Q43" s="4"/>
      <c r="R43" s="26"/>
      <c r="S43" s="19">
        <f t="shared" si="0"/>
        <v>0</v>
      </c>
      <c r="T43" s="19">
        <f t="shared" si="0"/>
        <v>0</v>
      </c>
      <c r="U43" s="20" t="e">
        <f t="shared" si="1"/>
        <v>#DIV/0!</v>
      </c>
      <c r="V43" s="37"/>
    </row>
    <row r="44" spans="1:22" ht="23.25" customHeight="1" x14ac:dyDescent="0.25">
      <c r="A44" s="108"/>
      <c r="B44" s="74"/>
      <c r="C44" s="71"/>
      <c r="D44" s="71"/>
      <c r="E44" s="71"/>
      <c r="F44" s="71"/>
      <c r="G44" s="71"/>
      <c r="H44" s="74"/>
      <c r="I44" s="77"/>
      <c r="J44" s="2"/>
      <c r="K44" s="4"/>
      <c r="L44" s="26"/>
      <c r="M44" s="4"/>
      <c r="N44" s="26"/>
      <c r="O44" s="4"/>
      <c r="P44" s="26"/>
      <c r="Q44" s="4"/>
      <c r="R44" s="26"/>
      <c r="S44" s="19">
        <f t="shared" si="0"/>
        <v>0</v>
      </c>
      <c r="T44" s="19">
        <f t="shared" si="0"/>
        <v>0</v>
      </c>
      <c r="U44" s="20" t="e">
        <f t="shared" si="1"/>
        <v>#DIV/0!</v>
      </c>
      <c r="V44" s="37"/>
    </row>
    <row r="45" spans="1:22" ht="23.25" customHeight="1" thickBot="1" x14ac:dyDescent="0.3">
      <c r="A45" s="109"/>
      <c r="B45" s="75"/>
      <c r="C45" s="72"/>
      <c r="D45" s="72"/>
      <c r="E45" s="72"/>
      <c r="F45" s="72"/>
      <c r="G45" s="72"/>
      <c r="H45" s="75"/>
      <c r="I45" s="78"/>
      <c r="J45" s="8"/>
      <c r="K45" s="9"/>
      <c r="L45" s="27"/>
      <c r="M45" s="9"/>
      <c r="N45" s="27"/>
      <c r="O45" s="9"/>
      <c r="P45" s="27"/>
      <c r="Q45" s="9"/>
      <c r="R45" s="27"/>
      <c r="S45" s="19">
        <f t="shared" si="0"/>
        <v>0</v>
      </c>
      <c r="T45" s="19">
        <f t="shared" si="0"/>
        <v>0</v>
      </c>
      <c r="U45" s="20" t="e">
        <f t="shared" si="1"/>
        <v>#DIV/0!</v>
      </c>
      <c r="V45" s="38"/>
    </row>
    <row r="46" spans="1:22" ht="23.25" customHeight="1" x14ac:dyDescent="0.25">
      <c r="A46" s="107">
        <v>10</v>
      </c>
      <c r="B46" s="73" t="s">
        <v>204</v>
      </c>
      <c r="C46" s="70" t="s">
        <v>205</v>
      </c>
      <c r="D46" s="70" t="s">
        <v>206</v>
      </c>
      <c r="E46" s="70">
        <v>1</v>
      </c>
      <c r="F46" s="70">
        <v>1</v>
      </c>
      <c r="G46" s="70">
        <v>1</v>
      </c>
      <c r="H46" s="73">
        <v>1</v>
      </c>
      <c r="I46" s="77">
        <f t="shared" ref="I46" si="10">+H46/G46</f>
        <v>1</v>
      </c>
      <c r="J46" s="6" t="s">
        <v>198</v>
      </c>
      <c r="K46" s="124">
        <f>231570535+185584613.15</f>
        <v>417155148.14999998</v>
      </c>
      <c r="L46" s="30">
        <f>231570535+185584613.15</f>
        <v>417155148.14999998</v>
      </c>
      <c r="M46" s="7"/>
      <c r="N46" s="30"/>
      <c r="O46" s="7"/>
      <c r="P46" s="30"/>
      <c r="Q46" s="7"/>
      <c r="R46" s="30"/>
      <c r="S46" s="19">
        <f t="shared" si="0"/>
        <v>417155148.14999998</v>
      </c>
      <c r="T46" s="19">
        <f t="shared" si="0"/>
        <v>417155148.14999998</v>
      </c>
      <c r="U46" s="20">
        <f>+T46/S46*100</f>
        <v>100</v>
      </c>
      <c r="V46" s="41"/>
    </row>
    <row r="47" spans="1:22" ht="23.25" customHeight="1" x14ac:dyDescent="0.25">
      <c r="A47" s="108"/>
      <c r="B47" s="74"/>
      <c r="C47" s="71"/>
      <c r="D47" s="71"/>
      <c r="E47" s="71"/>
      <c r="F47" s="71"/>
      <c r="G47" s="71"/>
      <c r="H47" s="74"/>
      <c r="I47" s="77"/>
      <c r="J47" s="2" t="s">
        <v>199</v>
      </c>
      <c r="K47" s="126">
        <v>31999684</v>
      </c>
      <c r="L47" s="25">
        <v>31999684</v>
      </c>
      <c r="M47" s="4"/>
      <c r="N47" s="25"/>
      <c r="O47" s="4"/>
      <c r="P47" s="25"/>
      <c r="Q47" s="4"/>
      <c r="R47" s="25"/>
      <c r="S47" s="19">
        <f t="shared" si="0"/>
        <v>31999684</v>
      </c>
      <c r="T47" s="19">
        <f t="shared" si="0"/>
        <v>31999684</v>
      </c>
      <c r="U47" s="20">
        <f t="shared" si="1"/>
        <v>100</v>
      </c>
      <c r="V47" s="36"/>
    </row>
    <row r="48" spans="1:22" ht="23.25" customHeight="1" x14ac:dyDescent="0.25">
      <c r="A48" s="108"/>
      <c r="B48" s="74"/>
      <c r="C48" s="71"/>
      <c r="D48" s="71"/>
      <c r="E48" s="71"/>
      <c r="F48" s="71"/>
      <c r="G48" s="71"/>
      <c r="H48" s="74"/>
      <c r="I48" s="77"/>
      <c r="J48" s="2"/>
      <c r="K48" s="4"/>
      <c r="L48" s="26"/>
      <c r="M48" s="4"/>
      <c r="N48" s="26"/>
      <c r="O48" s="4"/>
      <c r="P48" s="26"/>
      <c r="Q48" s="4"/>
      <c r="R48" s="26"/>
      <c r="S48" s="19">
        <f t="shared" si="0"/>
        <v>0</v>
      </c>
      <c r="T48" s="19">
        <f t="shared" si="0"/>
        <v>0</v>
      </c>
      <c r="U48" s="20" t="e">
        <f t="shared" si="1"/>
        <v>#DIV/0!</v>
      </c>
      <c r="V48" s="37"/>
    </row>
    <row r="49" spans="1:22" ht="23.25" customHeight="1" thickBot="1" x14ac:dyDescent="0.3">
      <c r="A49" s="109"/>
      <c r="B49" s="75"/>
      <c r="C49" s="72"/>
      <c r="D49" s="72"/>
      <c r="E49" s="72"/>
      <c r="F49" s="72"/>
      <c r="G49" s="72"/>
      <c r="H49" s="75"/>
      <c r="I49" s="78"/>
      <c r="J49" s="8"/>
      <c r="K49" s="9"/>
      <c r="L49" s="27"/>
      <c r="M49" s="9"/>
      <c r="N49" s="27"/>
      <c r="O49" s="9"/>
      <c r="P49" s="27"/>
      <c r="Q49" s="9"/>
      <c r="R49" s="27"/>
      <c r="S49" s="19">
        <f t="shared" si="0"/>
        <v>0</v>
      </c>
      <c r="T49" s="19">
        <f t="shared" si="0"/>
        <v>0</v>
      </c>
      <c r="U49" s="20" t="e">
        <f t="shared" si="1"/>
        <v>#DIV/0!</v>
      </c>
      <c r="V49" s="38"/>
    </row>
    <row r="50" spans="1:22" ht="23.25" customHeight="1" x14ac:dyDescent="0.25">
      <c r="A50" s="107">
        <v>11</v>
      </c>
      <c r="B50" s="73"/>
      <c r="C50" s="70"/>
      <c r="D50" s="70"/>
      <c r="E50" s="70"/>
      <c r="F50" s="70"/>
      <c r="G50" s="70"/>
      <c r="H50" s="73"/>
      <c r="I50" s="77" t="e">
        <f t="shared" ref="I50" si="11">+H50/G50</f>
        <v>#DIV/0!</v>
      </c>
      <c r="J50" s="6"/>
      <c r="K50" s="7"/>
      <c r="L50" s="28"/>
      <c r="M50" s="7"/>
      <c r="N50" s="28"/>
      <c r="O50" s="7"/>
      <c r="P50" s="28"/>
      <c r="Q50" s="7"/>
      <c r="R50" s="28"/>
      <c r="S50" s="19">
        <f t="shared" si="0"/>
        <v>0</v>
      </c>
      <c r="T50" s="19">
        <f t="shared" si="0"/>
        <v>0</v>
      </c>
      <c r="U50" s="20" t="e">
        <f>+T50/S50*100</f>
        <v>#DIV/0!</v>
      </c>
      <c r="V50" s="39"/>
    </row>
    <row r="51" spans="1:22" ht="23.25" customHeight="1" x14ac:dyDescent="0.25">
      <c r="A51" s="108"/>
      <c r="B51" s="74"/>
      <c r="C51" s="71"/>
      <c r="D51" s="71"/>
      <c r="E51" s="71"/>
      <c r="F51" s="71"/>
      <c r="G51" s="71"/>
      <c r="H51" s="74"/>
      <c r="I51" s="77"/>
      <c r="J51" s="2"/>
      <c r="K51" s="4"/>
      <c r="L51" s="26"/>
      <c r="M51" s="4"/>
      <c r="N51" s="26"/>
      <c r="O51" s="4"/>
      <c r="P51" s="26"/>
      <c r="Q51" s="4"/>
      <c r="R51" s="26"/>
      <c r="S51" s="19">
        <f t="shared" si="0"/>
        <v>0</v>
      </c>
      <c r="T51" s="19">
        <f t="shared" si="0"/>
        <v>0</v>
      </c>
      <c r="U51" s="20" t="e">
        <f t="shared" si="1"/>
        <v>#DIV/0!</v>
      </c>
      <c r="V51" s="37"/>
    </row>
    <row r="52" spans="1:22" ht="23.25" customHeight="1" x14ac:dyDescent="0.25">
      <c r="A52" s="108"/>
      <c r="B52" s="74"/>
      <c r="C52" s="71"/>
      <c r="D52" s="71"/>
      <c r="E52" s="71"/>
      <c r="F52" s="71"/>
      <c r="G52" s="71"/>
      <c r="H52" s="74"/>
      <c r="I52" s="77"/>
      <c r="J52" s="2"/>
      <c r="K52" s="4"/>
      <c r="L52" s="25"/>
      <c r="M52" s="4"/>
      <c r="N52" s="25"/>
      <c r="O52" s="4"/>
      <c r="P52" s="25"/>
      <c r="Q52" s="4"/>
      <c r="R52" s="25"/>
      <c r="S52" s="19">
        <f t="shared" si="0"/>
        <v>0</v>
      </c>
      <c r="T52" s="19">
        <f t="shared" si="0"/>
        <v>0</v>
      </c>
      <c r="U52" s="20" t="e">
        <f t="shared" si="1"/>
        <v>#DIV/0!</v>
      </c>
      <c r="V52" s="36"/>
    </row>
    <row r="53" spans="1:22" ht="23.25" customHeight="1" thickBot="1" x14ac:dyDescent="0.3">
      <c r="A53" s="109"/>
      <c r="B53" s="75"/>
      <c r="C53" s="72"/>
      <c r="D53" s="72"/>
      <c r="E53" s="72"/>
      <c r="F53" s="72"/>
      <c r="G53" s="72"/>
      <c r="H53" s="75"/>
      <c r="I53" s="78"/>
      <c r="J53" s="8"/>
      <c r="K53" s="9"/>
      <c r="L53" s="29"/>
      <c r="M53" s="9"/>
      <c r="N53" s="29"/>
      <c r="O53" s="9"/>
      <c r="P53" s="29"/>
      <c r="Q53" s="9"/>
      <c r="R53" s="29"/>
      <c r="S53" s="19">
        <f t="shared" si="0"/>
        <v>0</v>
      </c>
      <c r="T53" s="19">
        <f t="shared" si="0"/>
        <v>0</v>
      </c>
      <c r="U53" s="20" t="e">
        <f t="shared" si="1"/>
        <v>#DIV/0!</v>
      </c>
      <c r="V53" s="40"/>
    </row>
    <row r="54" spans="1:22" ht="23.25" customHeight="1" x14ac:dyDescent="0.25">
      <c r="A54" s="107">
        <v>12</v>
      </c>
      <c r="B54" s="73"/>
      <c r="C54" s="70"/>
      <c r="D54" s="70"/>
      <c r="E54" s="70"/>
      <c r="F54" s="70"/>
      <c r="G54" s="70"/>
      <c r="H54" s="73"/>
      <c r="I54" s="77" t="e">
        <f t="shared" ref="I54" si="12">+H54/G54</f>
        <v>#DIV/0!</v>
      </c>
      <c r="J54" s="6"/>
      <c r="K54" s="7"/>
      <c r="L54" s="28"/>
      <c r="M54" s="7"/>
      <c r="N54" s="28"/>
      <c r="O54" s="7"/>
      <c r="P54" s="28"/>
      <c r="Q54" s="7"/>
      <c r="R54" s="28"/>
      <c r="S54" s="19">
        <f t="shared" si="0"/>
        <v>0</v>
      </c>
      <c r="T54" s="19">
        <f t="shared" si="0"/>
        <v>0</v>
      </c>
      <c r="U54" s="20" t="e">
        <f>+T54/S54*100</f>
        <v>#DIV/0!</v>
      </c>
      <c r="V54" s="39"/>
    </row>
    <row r="55" spans="1:22" ht="23.25" customHeight="1" x14ac:dyDescent="0.25">
      <c r="A55" s="108"/>
      <c r="B55" s="74"/>
      <c r="C55" s="71"/>
      <c r="D55" s="71"/>
      <c r="E55" s="71"/>
      <c r="F55" s="71"/>
      <c r="G55" s="71"/>
      <c r="H55" s="74"/>
      <c r="I55" s="77"/>
      <c r="J55" s="2"/>
      <c r="K55" s="4"/>
      <c r="L55" s="26"/>
      <c r="M55" s="4"/>
      <c r="N55" s="26"/>
      <c r="O55" s="4"/>
      <c r="P55" s="26"/>
      <c r="Q55" s="4"/>
      <c r="R55" s="26"/>
      <c r="S55" s="19">
        <f t="shared" si="0"/>
        <v>0</v>
      </c>
      <c r="T55" s="19">
        <f t="shared" si="0"/>
        <v>0</v>
      </c>
      <c r="U55" s="20" t="e">
        <f t="shared" si="1"/>
        <v>#DIV/0!</v>
      </c>
      <c r="V55" s="37"/>
    </row>
    <row r="56" spans="1:22" ht="23.25" customHeight="1" x14ac:dyDescent="0.25">
      <c r="A56" s="108"/>
      <c r="B56" s="74"/>
      <c r="C56" s="71"/>
      <c r="D56" s="71"/>
      <c r="E56" s="71"/>
      <c r="F56" s="71"/>
      <c r="G56" s="71"/>
      <c r="H56" s="74"/>
      <c r="I56" s="77"/>
      <c r="J56" s="2"/>
      <c r="K56" s="4"/>
      <c r="L56" s="25"/>
      <c r="M56" s="4"/>
      <c r="N56" s="25"/>
      <c r="O56" s="4"/>
      <c r="P56" s="25"/>
      <c r="Q56" s="4"/>
      <c r="R56" s="25"/>
      <c r="S56" s="19">
        <f t="shared" si="0"/>
        <v>0</v>
      </c>
      <c r="T56" s="19">
        <f t="shared" si="0"/>
        <v>0</v>
      </c>
      <c r="U56" s="20" t="e">
        <f t="shared" si="1"/>
        <v>#DIV/0!</v>
      </c>
      <c r="V56" s="36"/>
    </row>
    <row r="57" spans="1:22" ht="23.25" customHeight="1" thickBot="1" x14ac:dyDescent="0.3">
      <c r="A57" s="109"/>
      <c r="B57" s="75"/>
      <c r="C57" s="72"/>
      <c r="D57" s="72"/>
      <c r="E57" s="72"/>
      <c r="F57" s="72"/>
      <c r="G57" s="72"/>
      <c r="H57" s="75"/>
      <c r="I57" s="78"/>
      <c r="J57" s="8"/>
      <c r="K57" s="9"/>
      <c r="L57" s="29"/>
      <c r="M57" s="9"/>
      <c r="N57" s="29"/>
      <c r="O57" s="9"/>
      <c r="P57" s="29"/>
      <c r="Q57" s="9"/>
      <c r="R57" s="29"/>
      <c r="S57" s="19">
        <f t="shared" si="0"/>
        <v>0</v>
      </c>
      <c r="T57" s="19">
        <f t="shared" si="0"/>
        <v>0</v>
      </c>
      <c r="U57" s="20" t="e">
        <f t="shared" si="1"/>
        <v>#DIV/0!</v>
      </c>
      <c r="V57" s="40"/>
    </row>
    <row r="58" spans="1:22" ht="23.25" customHeight="1" x14ac:dyDescent="0.25">
      <c r="A58" s="107">
        <v>13</v>
      </c>
      <c r="B58" s="74"/>
      <c r="C58" s="71"/>
      <c r="D58" s="71"/>
      <c r="E58" s="71"/>
      <c r="F58" s="71"/>
      <c r="G58" s="71"/>
      <c r="H58" s="74"/>
      <c r="I58" s="77" t="e">
        <f t="shared" ref="I58" si="13">+H58/G58</f>
        <v>#DIV/0!</v>
      </c>
      <c r="J58" s="17"/>
      <c r="K58" s="18"/>
      <c r="L58" s="24"/>
      <c r="M58" s="18"/>
      <c r="N58" s="24"/>
      <c r="O58" s="18"/>
      <c r="P58" s="24"/>
      <c r="Q58" s="18"/>
      <c r="R58" s="24"/>
      <c r="S58" s="19">
        <f t="shared" si="0"/>
        <v>0</v>
      </c>
      <c r="T58" s="19">
        <f t="shared" si="0"/>
        <v>0</v>
      </c>
      <c r="U58" s="20" t="e">
        <f>+T58/S58*100</f>
        <v>#DIV/0!</v>
      </c>
      <c r="V58" s="35"/>
    </row>
    <row r="59" spans="1:22" ht="23.25" customHeight="1" x14ac:dyDescent="0.25">
      <c r="A59" s="108"/>
      <c r="B59" s="74"/>
      <c r="C59" s="71"/>
      <c r="D59" s="71"/>
      <c r="E59" s="71"/>
      <c r="F59" s="71"/>
      <c r="G59" s="71"/>
      <c r="H59" s="74"/>
      <c r="I59" s="77"/>
      <c r="J59" s="2"/>
      <c r="K59" s="4"/>
      <c r="L59" s="25"/>
      <c r="M59" s="4"/>
      <c r="N59" s="25"/>
      <c r="O59" s="4"/>
      <c r="P59" s="25"/>
      <c r="Q59" s="4"/>
      <c r="R59" s="25"/>
      <c r="S59" s="19">
        <f t="shared" si="0"/>
        <v>0</v>
      </c>
      <c r="T59" s="19">
        <f t="shared" si="0"/>
        <v>0</v>
      </c>
      <c r="U59" s="20" t="e">
        <f t="shared" ref="U59:U61" si="14">+T59/S59*100</f>
        <v>#DIV/0!</v>
      </c>
      <c r="V59" s="36"/>
    </row>
    <row r="60" spans="1:22" ht="23.25" customHeight="1" x14ac:dyDescent="0.25">
      <c r="A60" s="108"/>
      <c r="B60" s="74"/>
      <c r="C60" s="71"/>
      <c r="D60" s="71"/>
      <c r="E60" s="71"/>
      <c r="F60" s="71"/>
      <c r="G60" s="71"/>
      <c r="H60" s="74"/>
      <c r="I60" s="77"/>
      <c r="J60" s="2"/>
      <c r="K60" s="4"/>
      <c r="L60" s="26"/>
      <c r="M60" s="4"/>
      <c r="N60" s="26"/>
      <c r="O60" s="4"/>
      <c r="P60" s="26"/>
      <c r="Q60" s="4"/>
      <c r="R60" s="26"/>
      <c r="S60" s="19">
        <f t="shared" si="0"/>
        <v>0</v>
      </c>
      <c r="T60" s="19">
        <f t="shared" si="0"/>
        <v>0</v>
      </c>
      <c r="U60" s="20" t="e">
        <f t="shared" si="14"/>
        <v>#DIV/0!</v>
      </c>
      <c r="V60" s="37"/>
    </row>
    <row r="61" spans="1:22" ht="23.25" customHeight="1" thickBot="1" x14ac:dyDescent="0.3">
      <c r="A61" s="109"/>
      <c r="B61" s="75"/>
      <c r="C61" s="72"/>
      <c r="D61" s="72"/>
      <c r="E61" s="72"/>
      <c r="F61" s="72"/>
      <c r="G61" s="72"/>
      <c r="H61" s="75"/>
      <c r="I61" s="78"/>
      <c r="J61" s="8"/>
      <c r="K61" s="9"/>
      <c r="L61" s="27"/>
      <c r="M61" s="9"/>
      <c r="N61" s="27"/>
      <c r="O61" s="9"/>
      <c r="P61" s="27"/>
      <c r="Q61" s="9"/>
      <c r="R61" s="27"/>
      <c r="S61" s="19">
        <f t="shared" si="0"/>
        <v>0</v>
      </c>
      <c r="T61" s="19">
        <f t="shared" si="0"/>
        <v>0</v>
      </c>
      <c r="U61" s="20" t="e">
        <f t="shared" si="14"/>
        <v>#DIV/0!</v>
      </c>
      <c r="V61" s="38"/>
    </row>
    <row r="62" spans="1:22" ht="23.25" customHeight="1" x14ac:dyDescent="0.25">
      <c r="A62" s="107">
        <v>14</v>
      </c>
      <c r="B62" s="73"/>
      <c r="C62" s="70"/>
      <c r="D62" s="70"/>
      <c r="E62" s="70"/>
      <c r="F62" s="70"/>
      <c r="G62" s="70"/>
      <c r="H62" s="73"/>
      <c r="I62" s="77" t="e">
        <f t="shared" ref="I62" si="15">+H62/G62</f>
        <v>#DIV/0!</v>
      </c>
      <c r="J62" s="6"/>
      <c r="K62" s="7"/>
      <c r="L62" s="28"/>
      <c r="M62" s="7"/>
      <c r="N62" s="28"/>
      <c r="O62" s="7"/>
      <c r="P62" s="28"/>
      <c r="Q62" s="7"/>
      <c r="R62" s="28"/>
      <c r="S62" s="19">
        <f t="shared" si="0"/>
        <v>0</v>
      </c>
      <c r="T62" s="19">
        <f t="shared" si="0"/>
        <v>0</v>
      </c>
      <c r="U62" s="20" t="e">
        <f>+T62/S62*100</f>
        <v>#DIV/0!</v>
      </c>
      <c r="V62" s="39"/>
    </row>
    <row r="63" spans="1:22" ht="23.25" customHeight="1" x14ac:dyDescent="0.25">
      <c r="A63" s="108"/>
      <c r="B63" s="74"/>
      <c r="C63" s="71"/>
      <c r="D63" s="71"/>
      <c r="E63" s="71"/>
      <c r="F63" s="71"/>
      <c r="G63" s="71"/>
      <c r="H63" s="74"/>
      <c r="I63" s="77"/>
      <c r="J63" s="2"/>
      <c r="K63" s="4"/>
      <c r="L63" s="26"/>
      <c r="M63" s="4"/>
      <c r="N63" s="26"/>
      <c r="O63" s="4"/>
      <c r="P63" s="26"/>
      <c r="Q63" s="4"/>
      <c r="R63" s="26"/>
      <c r="S63" s="19">
        <f t="shared" si="0"/>
        <v>0</v>
      </c>
      <c r="T63" s="19">
        <f t="shared" si="0"/>
        <v>0</v>
      </c>
      <c r="U63" s="20" t="e">
        <f t="shared" ref="U63:U65" si="16">+T63/S63*100</f>
        <v>#DIV/0!</v>
      </c>
      <c r="V63" s="37"/>
    </row>
    <row r="64" spans="1:22" ht="23.25" customHeight="1" x14ac:dyDescent="0.25">
      <c r="A64" s="108"/>
      <c r="B64" s="74"/>
      <c r="C64" s="71"/>
      <c r="D64" s="71"/>
      <c r="E64" s="71"/>
      <c r="F64" s="71"/>
      <c r="G64" s="71"/>
      <c r="H64" s="74"/>
      <c r="I64" s="77"/>
      <c r="J64" s="2"/>
      <c r="K64" s="4"/>
      <c r="L64" s="25"/>
      <c r="M64" s="4"/>
      <c r="N64" s="25"/>
      <c r="O64" s="4"/>
      <c r="P64" s="25"/>
      <c r="Q64" s="4"/>
      <c r="R64" s="25"/>
      <c r="S64" s="19">
        <f t="shared" si="0"/>
        <v>0</v>
      </c>
      <c r="T64" s="19">
        <f t="shared" si="0"/>
        <v>0</v>
      </c>
      <c r="U64" s="20" t="e">
        <f t="shared" si="16"/>
        <v>#DIV/0!</v>
      </c>
      <c r="V64" s="36"/>
    </row>
    <row r="65" spans="1:22" ht="23.25" customHeight="1" thickBot="1" x14ac:dyDescent="0.3">
      <c r="A65" s="109"/>
      <c r="B65" s="75"/>
      <c r="C65" s="72"/>
      <c r="D65" s="72"/>
      <c r="E65" s="72"/>
      <c r="F65" s="72"/>
      <c r="G65" s="72"/>
      <c r="H65" s="75"/>
      <c r="I65" s="78"/>
      <c r="J65" s="8"/>
      <c r="K65" s="9"/>
      <c r="L65" s="29"/>
      <c r="M65" s="9"/>
      <c r="N65" s="29"/>
      <c r="O65" s="9"/>
      <c r="P65" s="29"/>
      <c r="Q65" s="9"/>
      <c r="R65" s="29"/>
      <c r="S65" s="19">
        <f t="shared" si="0"/>
        <v>0</v>
      </c>
      <c r="T65" s="19">
        <f t="shared" si="0"/>
        <v>0</v>
      </c>
      <c r="U65" s="20" t="e">
        <f t="shared" si="16"/>
        <v>#DIV/0!</v>
      </c>
      <c r="V65" s="40"/>
    </row>
    <row r="66" spans="1:22" ht="23.25" customHeight="1" x14ac:dyDescent="0.25">
      <c r="A66" s="107">
        <v>15</v>
      </c>
      <c r="B66" s="73"/>
      <c r="C66" s="70"/>
      <c r="D66" s="70"/>
      <c r="E66" s="70"/>
      <c r="F66" s="70"/>
      <c r="G66" s="70"/>
      <c r="H66" s="73"/>
      <c r="I66" s="77" t="e">
        <f t="shared" ref="I66" si="17">+H66/G66</f>
        <v>#DIV/0!</v>
      </c>
      <c r="J66" s="6"/>
      <c r="K66" s="7"/>
      <c r="L66" s="28"/>
      <c r="M66" s="7"/>
      <c r="N66" s="28"/>
      <c r="O66" s="7"/>
      <c r="P66" s="28"/>
      <c r="Q66" s="7"/>
      <c r="R66" s="28"/>
      <c r="S66" s="19">
        <f t="shared" si="0"/>
        <v>0</v>
      </c>
      <c r="T66" s="19">
        <f t="shared" si="0"/>
        <v>0</v>
      </c>
      <c r="U66" s="20" t="e">
        <f>+T66/S66*100</f>
        <v>#DIV/0!</v>
      </c>
      <c r="V66" s="39"/>
    </row>
    <row r="67" spans="1:22" ht="23.25" customHeight="1" x14ac:dyDescent="0.25">
      <c r="A67" s="108"/>
      <c r="B67" s="74"/>
      <c r="C67" s="71"/>
      <c r="D67" s="71"/>
      <c r="E67" s="71"/>
      <c r="F67" s="71"/>
      <c r="G67" s="71"/>
      <c r="H67" s="74"/>
      <c r="I67" s="77"/>
      <c r="J67" s="2"/>
      <c r="K67" s="4"/>
      <c r="L67" s="26"/>
      <c r="M67" s="4"/>
      <c r="N67" s="26"/>
      <c r="O67" s="4"/>
      <c r="P67" s="26"/>
      <c r="Q67" s="4"/>
      <c r="R67" s="26"/>
      <c r="S67" s="19">
        <f t="shared" si="0"/>
        <v>0</v>
      </c>
      <c r="T67" s="19">
        <f t="shared" si="0"/>
        <v>0</v>
      </c>
      <c r="U67" s="20" t="e">
        <f t="shared" ref="U67:U69" si="18">+T67/S67*100</f>
        <v>#DIV/0!</v>
      </c>
      <c r="V67" s="37"/>
    </row>
    <row r="68" spans="1:22" ht="23.25" customHeight="1" x14ac:dyDescent="0.25">
      <c r="A68" s="108"/>
      <c r="B68" s="74"/>
      <c r="C68" s="71"/>
      <c r="D68" s="71"/>
      <c r="E68" s="71"/>
      <c r="F68" s="71"/>
      <c r="G68" s="71"/>
      <c r="H68" s="74"/>
      <c r="I68" s="77"/>
      <c r="J68" s="2"/>
      <c r="K68" s="4"/>
      <c r="L68" s="26"/>
      <c r="M68" s="4"/>
      <c r="N68" s="26"/>
      <c r="O68" s="4"/>
      <c r="P68" s="26"/>
      <c r="Q68" s="4"/>
      <c r="R68" s="26"/>
      <c r="S68" s="19">
        <f t="shared" si="0"/>
        <v>0</v>
      </c>
      <c r="T68" s="19">
        <f t="shared" si="0"/>
        <v>0</v>
      </c>
      <c r="U68" s="20" t="e">
        <f t="shared" si="18"/>
        <v>#DIV/0!</v>
      </c>
      <c r="V68" s="37"/>
    </row>
    <row r="69" spans="1:22" ht="23.25" customHeight="1" thickBot="1" x14ac:dyDescent="0.3">
      <c r="A69" s="109"/>
      <c r="B69" s="75"/>
      <c r="C69" s="72"/>
      <c r="D69" s="72"/>
      <c r="E69" s="72"/>
      <c r="F69" s="72"/>
      <c r="G69" s="72"/>
      <c r="H69" s="75"/>
      <c r="I69" s="78"/>
      <c r="J69" s="8"/>
      <c r="K69" s="9"/>
      <c r="L69" s="27"/>
      <c r="M69" s="9"/>
      <c r="N69" s="27"/>
      <c r="O69" s="9"/>
      <c r="P69" s="27"/>
      <c r="Q69" s="9"/>
      <c r="R69" s="27"/>
      <c r="S69" s="19">
        <f t="shared" si="0"/>
        <v>0</v>
      </c>
      <c r="T69" s="19">
        <f t="shared" si="0"/>
        <v>0</v>
      </c>
      <c r="U69" s="20" t="e">
        <f t="shared" si="18"/>
        <v>#DIV/0!</v>
      </c>
      <c r="V69" s="38"/>
    </row>
    <row r="70" spans="1:22" ht="23.25" customHeight="1" x14ac:dyDescent="0.25">
      <c r="A70" s="107">
        <v>16</v>
      </c>
      <c r="B70" s="73"/>
      <c r="C70" s="70"/>
      <c r="D70" s="70"/>
      <c r="E70" s="70"/>
      <c r="F70" s="70"/>
      <c r="G70" s="70"/>
      <c r="H70" s="73"/>
      <c r="I70" s="77" t="e">
        <f t="shared" ref="I70" si="19">+H70/G70</f>
        <v>#DIV/0!</v>
      </c>
      <c r="J70" s="6"/>
      <c r="K70" s="7"/>
      <c r="L70" s="30"/>
      <c r="M70" s="7"/>
      <c r="N70" s="30"/>
      <c r="O70" s="7"/>
      <c r="P70" s="30"/>
      <c r="Q70" s="7"/>
      <c r="R70" s="30"/>
      <c r="S70" s="19">
        <f t="shared" si="0"/>
        <v>0</v>
      </c>
      <c r="T70" s="19">
        <f t="shared" si="0"/>
        <v>0</v>
      </c>
      <c r="U70" s="20" t="e">
        <f>+T70/S70*100</f>
        <v>#DIV/0!</v>
      </c>
      <c r="V70" s="41"/>
    </row>
    <row r="71" spans="1:22" ht="23.25" customHeight="1" x14ac:dyDescent="0.25">
      <c r="A71" s="108"/>
      <c r="B71" s="74"/>
      <c r="C71" s="71"/>
      <c r="D71" s="71"/>
      <c r="E71" s="71"/>
      <c r="F71" s="71"/>
      <c r="G71" s="71"/>
      <c r="H71" s="74"/>
      <c r="I71" s="77"/>
      <c r="J71" s="2"/>
      <c r="K71" s="4"/>
      <c r="L71" s="25"/>
      <c r="M71" s="4"/>
      <c r="N71" s="25"/>
      <c r="O71" s="4"/>
      <c r="P71" s="25"/>
      <c r="Q71" s="4"/>
      <c r="R71" s="25"/>
      <c r="S71" s="19">
        <f t="shared" si="0"/>
        <v>0</v>
      </c>
      <c r="T71" s="19">
        <f t="shared" si="0"/>
        <v>0</v>
      </c>
      <c r="U71" s="20" t="e">
        <f t="shared" ref="U71:U73" si="20">+T71/S71*100</f>
        <v>#DIV/0!</v>
      </c>
      <c r="V71" s="36"/>
    </row>
    <row r="72" spans="1:22" ht="23.25" customHeight="1" x14ac:dyDescent="0.25">
      <c r="A72" s="108"/>
      <c r="B72" s="74"/>
      <c r="C72" s="71"/>
      <c r="D72" s="71"/>
      <c r="E72" s="71"/>
      <c r="F72" s="71"/>
      <c r="G72" s="71"/>
      <c r="H72" s="74"/>
      <c r="I72" s="77"/>
      <c r="J72" s="2"/>
      <c r="K72" s="4"/>
      <c r="L72" s="26"/>
      <c r="M72" s="4"/>
      <c r="N72" s="26"/>
      <c r="O72" s="4"/>
      <c r="P72" s="26"/>
      <c r="Q72" s="4"/>
      <c r="R72" s="26"/>
      <c r="S72" s="19">
        <f t="shared" si="0"/>
        <v>0</v>
      </c>
      <c r="T72" s="19">
        <f t="shared" si="0"/>
        <v>0</v>
      </c>
      <c r="U72" s="20" t="e">
        <f t="shared" si="20"/>
        <v>#DIV/0!</v>
      </c>
      <c r="V72" s="37"/>
    </row>
    <row r="73" spans="1:22" ht="23.25" customHeight="1" thickBot="1" x14ac:dyDescent="0.3">
      <c r="A73" s="109"/>
      <c r="B73" s="75"/>
      <c r="C73" s="72"/>
      <c r="D73" s="72"/>
      <c r="E73" s="72"/>
      <c r="F73" s="72"/>
      <c r="G73" s="72"/>
      <c r="H73" s="75"/>
      <c r="I73" s="78"/>
      <c r="J73" s="8"/>
      <c r="K73" s="9"/>
      <c r="L73" s="27"/>
      <c r="M73" s="9"/>
      <c r="N73" s="27"/>
      <c r="O73" s="9"/>
      <c r="P73" s="27"/>
      <c r="Q73" s="9"/>
      <c r="R73" s="27"/>
      <c r="S73" s="19">
        <f t="shared" si="0"/>
        <v>0</v>
      </c>
      <c r="T73" s="19">
        <f t="shared" si="0"/>
        <v>0</v>
      </c>
      <c r="U73" s="20" t="e">
        <f t="shared" si="20"/>
        <v>#DIV/0!</v>
      </c>
      <c r="V73" s="38"/>
    </row>
    <row r="74" spans="1:22" ht="23.25" customHeight="1" x14ac:dyDescent="0.25">
      <c r="A74" s="107">
        <v>17</v>
      </c>
      <c r="B74" s="73"/>
      <c r="C74" s="70"/>
      <c r="D74" s="70"/>
      <c r="E74" s="70"/>
      <c r="F74" s="70"/>
      <c r="G74" s="70"/>
      <c r="H74" s="73"/>
      <c r="I74" s="77" t="e">
        <f t="shared" ref="I74" si="21">+H74/G74</f>
        <v>#DIV/0!</v>
      </c>
      <c r="J74" s="6"/>
      <c r="K74" s="7"/>
      <c r="L74" s="28"/>
      <c r="M74" s="7"/>
      <c r="N74" s="28"/>
      <c r="O74" s="7"/>
      <c r="P74" s="28"/>
      <c r="Q74" s="7"/>
      <c r="R74" s="28"/>
      <c r="S74" s="19">
        <f t="shared" si="0"/>
        <v>0</v>
      </c>
      <c r="T74" s="19">
        <f t="shared" si="0"/>
        <v>0</v>
      </c>
      <c r="U74" s="20" t="e">
        <f>+T74/S74*100</f>
        <v>#DIV/0!</v>
      </c>
      <c r="V74" s="39"/>
    </row>
    <row r="75" spans="1:22" ht="23.25" customHeight="1" x14ac:dyDescent="0.25">
      <c r="A75" s="108"/>
      <c r="B75" s="74"/>
      <c r="C75" s="71"/>
      <c r="D75" s="71"/>
      <c r="E75" s="71"/>
      <c r="F75" s="71"/>
      <c r="G75" s="71"/>
      <c r="H75" s="74"/>
      <c r="I75" s="77"/>
      <c r="J75" s="2"/>
      <c r="K75" s="4"/>
      <c r="L75" s="26"/>
      <c r="M75" s="4"/>
      <c r="N75" s="26"/>
      <c r="O75" s="4"/>
      <c r="P75" s="26"/>
      <c r="Q75" s="4"/>
      <c r="R75" s="26"/>
      <c r="S75" s="19">
        <f t="shared" ref="S75:T105" si="22">+K75+M75+O75+Q75</f>
        <v>0</v>
      </c>
      <c r="T75" s="19">
        <f t="shared" si="22"/>
        <v>0</v>
      </c>
      <c r="U75" s="20" t="e">
        <f t="shared" ref="U75:U77" si="23">+T75/S75*100</f>
        <v>#DIV/0!</v>
      </c>
      <c r="V75" s="37"/>
    </row>
    <row r="76" spans="1:22" ht="23.25" customHeight="1" x14ac:dyDescent="0.25">
      <c r="A76" s="108"/>
      <c r="B76" s="74"/>
      <c r="C76" s="71"/>
      <c r="D76" s="71"/>
      <c r="E76" s="71"/>
      <c r="F76" s="71"/>
      <c r="G76" s="71"/>
      <c r="H76" s="74"/>
      <c r="I76" s="77"/>
      <c r="J76" s="2"/>
      <c r="K76" s="4"/>
      <c r="L76" s="25"/>
      <c r="M76" s="4"/>
      <c r="N76" s="25"/>
      <c r="O76" s="4"/>
      <c r="P76" s="25"/>
      <c r="Q76" s="4"/>
      <c r="R76" s="25"/>
      <c r="S76" s="19">
        <f t="shared" si="22"/>
        <v>0</v>
      </c>
      <c r="T76" s="19">
        <f t="shared" si="22"/>
        <v>0</v>
      </c>
      <c r="U76" s="20" t="e">
        <f t="shared" si="23"/>
        <v>#DIV/0!</v>
      </c>
      <c r="V76" s="36"/>
    </row>
    <row r="77" spans="1:22" ht="23.25" customHeight="1" thickBot="1" x14ac:dyDescent="0.3">
      <c r="A77" s="109"/>
      <c r="B77" s="75"/>
      <c r="C77" s="72"/>
      <c r="D77" s="72"/>
      <c r="E77" s="72"/>
      <c r="F77" s="72"/>
      <c r="G77" s="72"/>
      <c r="H77" s="75"/>
      <c r="I77" s="78"/>
      <c r="J77" s="8"/>
      <c r="K77" s="9"/>
      <c r="L77" s="29"/>
      <c r="M77" s="9"/>
      <c r="N77" s="29"/>
      <c r="O77" s="9"/>
      <c r="P77" s="29"/>
      <c r="Q77" s="9"/>
      <c r="R77" s="29"/>
      <c r="S77" s="19">
        <f t="shared" si="22"/>
        <v>0</v>
      </c>
      <c r="T77" s="19">
        <f t="shared" si="22"/>
        <v>0</v>
      </c>
      <c r="U77" s="20" t="e">
        <f t="shared" si="23"/>
        <v>#DIV/0!</v>
      </c>
      <c r="V77" s="40"/>
    </row>
    <row r="78" spans="1:22" ht="23.25" customHeight="1" x14ac:dyDescent="0.25">
      <c r="A78" s="107">
        <v>18</v>
      </c>
      <c r="B78" s="73"/>
      <c r="C78" s="70"/>
      <c r="D78" s="70"/>
      <c r="E78" s="70"/>
      <c r="F78" s="70"/>
      <c r="G78" s="70"/>
      <c r="H78" s="73"/>
      <c r="I78" s="77" t="e">
        <f t="shared" ref="I78" si="24">+H78/G78</f>
        <v>#DIV/0!</v>
      </c>
      <c r="J78" s="6"/>
      <c r="K78" s="7"/>
      <c r="L78" s="28"/>
      <c r="M78" s="7"/>
      <c r="N78" s="28"/>
      <c r="O78" s="7"/>
      <c r="P78" s="28"/>
      <c r="Q78" s="7"/>
      <c r="R78" s="28"/>
      <c r="S78" s="19">
        <f t="shared" si="22"/>
        <v>0</v>
      </c>
      <c r="T78" s="19">
        <f t="shared" si="22"/>
        <v>0</v>
      </c>
      <c r="U78" s="20" t="e">
        <f>+T78/S78*100</f>
        <v>#DIV/0!</v>
      </c>
      <c r="V78" s="39"/>
    </row>
    <row r="79" spans="1:22" ht="23.25" customHeight="1" x14ac:dyDescent="0.25">
      <c r="A79" s="108"/>
      <c r="B79" s="74"/>
      <c r="C79" s="71"/>
      <c r="D79" s="71"/>
      <c r="E79" s="71"/>
      <c r="F79" s="71"/>
      <c r="G79" s="71"/>
      <c r="H79" s="74"/>
      <c r="I79" s="77"/>
      <c r="J79" s="2"/>
      <c r="K79" s="4"/>
      <c r="L79" s="26"/>
      <c r="M79" s="4"/>
      <c r="N79" s="26"/>
      <c r="O79" s="4"/>
      <c r="P79" s="26"/>
      <c r="Q79" s="4"/>
      <c r="R79" s="26"/>
      <c r="S79" s="19">
        <f t="shared" si="22"/>
        <v>0</v>
      </c>
      <c r="T79" s="19">
        <f t="shared" si="22"/>
        <v>0</v>
      </c>
      <c r="U79" s="20" t="e">
        <f t="shared" ref="U79:U81" si="25">+T79/S79*100</f>
        <v>#DIV/0!</v>
      </c>
      <c r="V79" s="37"/>
    </row>
    <row r="80" spans="1:22" ht="23.25" customHeight="1" x14ac:dyDescent="0.25">
      <c r="A80" s="108"/>
      <c r="B80" s="74"/>
      <c r="C80" s="71"/>
      <c r="D80" s="71"/>
      <c r="E80" s="71"/>
      <c r="F80" s="71"/>
      <c r="G80" s="71"/>
      <c r="H80" s="74"/>
      <c r="I80" s="77"/>
      <c r="J80" s="2"/>
      <c r="K80" s="4"/>
      <c r="L80" s="26"/>
      <c r="M80" s="4"/>
      <c r="N80" s="26"/>
      <c r="O80" s="4"/>
      <c r="P80" s="26"/>
      <c r="Q80" s="4"/>
      <c r="R80" s="26"/>
      <c r="S80" s="19">
        <f t="shared" si="22"/>
        <v>0</v>
      </c>
      <c r="T80" s="19">
        <f t="shared" si="22"/>
        <v>0</v>
      </c>
      <c r="U80" s="20" t="e">
        <f t="shared" si="25"/>
        <v>#DIV/0!</v>
      </c>
      <c r="V80" s="37"/>
    </row>
    <row r="81" spans="1:22" ht="23.25" customHeight="1" thickBot="1" x14ac:dyDescent="0.3">
      <c r="A81" s="109"/>
      <c r="B81" s="75"/>
      <c r="C81" s="72"/>
      <c r="D81" s="72"/>
      <c r="E81" s="72"/>
      <c r="F81" s="72"/>
      <c r="G81" s="72"/>
      <c r="H81" s="75"/>
      <c r="I81" s="78"/>
      <c r="J81" s="8"/>
      <c r="K81" s="9"/>
      <c r="L81" s="27"/>
      <c r="M81" s="9"/>
      <c r="N81" s="27"/>
      <c r="O81" s="9"/>
      <c r="P81" s="27"/>
      <c r="Q81" s="9"/>
      <c r="R81" s="27"/>
      <c r="S81" s="19">
        <f t="shared" si="22"/>
        <v>0</v>
      </c>
      <c r="T81" s="19">
        <f t="shared" si="22"/>
        <v>0</v>
      </c>
      <c r="U81" s="20" t="e">
        <f t="shared" si="25"/>
        <v>#DIV/0!</v>
      </c>
      <c r="V81" s="38"/>
    </row>
    <row r="82" spans="1:22" ht="23.25" customHeight="1" x14ac:dyDescent="0.25">
      <c r="A82" s="107">
        <v>19</v>
      </c>
      <c r="B82" s="73"/>
      <c r="C82" s="70"/>
      <c r="D82" s="70"/>
      <c r="E82" s="70"/>
      <c r="F82" s="70"/>
      <c r="G82" s="70"/>
      <c r="H82" s="73"/>
      <c r="I82" s="77" t="e">
        <f t="shared" ref="I82" si="26">+H82/G82</f>
        <v>#DIV/0!</v>
      </c>
      <c r="J82" s="6"/>
      <c r="K82" s="7"/>
      <c r="L82" s="30"/>
      <c r="M82" s="7"/>
      <c r="N82" s="30"/>
      <c r="O82" s="7"/>
      <c r="P82" s="30"/>
      <c r="Q82" s="7"/>
      <c r="R82" s="30"/>
      <c r="S82" s="19">
        <f t="shared" si="22"/>
        <v>0</v>
      </c>
      <c r="T82" s="19">
        <f t="shared" si="22"/>
        <v>0</v>
      </c>
      <c r="U82" s="20" t="e">
        <f>+T82/S82*100</f>
        <v>#DIV/0!</v>
      </c>
      <c r="V82" s="41"/>
    </row>
    <row r="83" spans="1:22" ht="23.25" customHeight="1" x14ac:dyDescent="0.25">
      <c r="A83" s="108"/>
      <c r="B83" s="74"/>
      <c r="C83" s="71"/>
      <c r="D83" s="71"/>
      <c r="E83" s="71"/>
      <c r="F83" s="71"/>
      <c r="G83" s="71"/>
      <c r="H83" s="74"/>
      <c r="I83" s="77"/>
      <c r="J83" s="2"/>
      <c r="K83" s="4"/>
      <c r="L83" s="25"/>
      <c r="M83" s="4"/>
      <c r="N83" s="25"/>
      <c r="O83" s="4"/>
      <c r="P83" s="25"/>
      <c r="Q83" s="4"/>
      <c r="R83" s="25"/>
      <c r="S83" s="19">
        <f t="shared" si="22"/>
        <v>0</v>
      </c>
      <c r="T83" s="19">
        <f t="shared" si="22"/>
        <v>0</v>
      </c>
      <c r="U83" s="20" t="e">
        <f t="shared" ref="U83:U85" si="27">+T83/S83*100</f>
        <v>#DIV/0!</v>
      </c>
      <c r="V83" s="36"/>
    </row>
    <row r="84" spans="1:22" ht="23.25" customHeight="1" x14ac:dyDescent="0.25">
      <c r="A84" s="108"/>
      <c r="B84" s="74"/>
      <c r="C84" s="71"/>
      <c r="D84" s="71"/>
      <c r="E84" s="71"/>
      <c r="F84" s="71"/>
      <c r="G84" s="71"/>
      <c r="H84" s="74"/>
      <c r="I84" s="77"/>
      <c r="J84" s="2"/>
      <c r="K84" s="4"/>
      <c r="L84" s="26"/>
      <c r="M84" s="4"/>
      <c r="N84" s="26"/>
      <c r="O84" s="4"/>
      <c r="P84" s="26"/>
      <c r="Q84" s="4"/>
      <c r="R84" s="26"/>
      <c r="S84" s="19">
        <f t="shared" si="22"/>
        <v>0</v>
      </c>
      <c r="T84" s="19">
        <f t="shared" si="22"/>
        <v>0</v>
      </c>
      <c r="U84" s="20" t="e">
        <f t="shared" si="27"/>
        <v>#DIV/0!</v>
      </c>
      <c r="V84" s="37"/>
    </row>
    <row r="85" spans="1:22" ht="23.25" customHeight="1" thickBot="1" x14ac:dyDescent="0.3">
      <c r="A85" s="109"/>
      <c r="B85" s="75"/>
      <c r="C85" s="72"/>
      <c r="D85" s="72"/>
      <c r="E85" s="72"/>
      <c r="F85" s="72"/>
      <c r="G85" s="72"/>
      <c r="H85" s="75"/>
      <c r="I85" s="78"/>
      <c r="J85" s="8"/>
      <c r="K85" s="9"/>
      <c r="L85" s="27"/>
      <c r="M85" s="9"/>
      <c r="N85" s="27"/>
      <c r="O85" s="9"/>
      <c r="P85" s="27"/>
      <c r="Q85" s="9"/>
      <c r="R85" s="27"/>
      <c r="S85" s="19">
        <f t="shared" si="22"/>
        <v>0</v>
      </c>
      <c r="T85" s="19">
        <f t="shared" si="22"/>
        <v>0</v>
      </c>
      <c r="U85" s="20" t="e">
        <f t="shared" si="27"/>
        <v>#DIV/0!</v>
      </c>
      <c r="V85" s="38"/>
    </row>
    <row r="86" spans="1:22" ht="23.25" customHeight="1" x14ac:dyDescent="0.25">
      <c r="A86" s="107">
        <v>20</v>
      </c>
      <c r="B86" s="73"/>
      <c r="C86" s="70"/>
      <c r="D86" s="70"/>
      <c r="E86" s="70"/>
      <c r="F86" s="70"/>
      <c r="G86" s="70"/>
      <c r="H86" s="73"/>
      <c r="I86" s="77" t="e">
        <f t="shared" ref="I86" si="28">+H86/G86</f>
        <v>#DIV/0!</v>
      </c>
      <c r="J86" s="6"/>
      <c r="K86" s="7"/>
      <c r="L86" s="28"/>
      <c r="M86" s="7"/>
      <c r="N86" s="28"/>
      <c r="O86" s="7"/>
      <c r="P86" s="28"/>
      <c r="Q86" s="7"/>
      <c r="R86" s="28"/>
      <c r="S86" s="19">
        <f t="shared" si="22"/>
        <v>0</v>
      </c>
      <c r="T86" s="19">
        <f t="shared" si="22"/>
        <v>0</v>
      </c>
      <c r="U86" s="20" t="e">
        <f>+T86/S86*100</f>
        <v>#DIV/0!</v>
      </c>
      <c r="V86" s="39"/>
    </row>
    <row r="87" spans="1:22" ht="23.25" customHeight="1" x14ac:dyDescent="0.25">
      <c r="A87" s="108"/>
      <c r="B87" s="74"/>
      <c r="C87" s="71"/>
      <c r="D87" s="71"/>
      <c r="E87" s="71"/>
      <c r="F87" s="71"/>
      <c r="G87" s="71"/>
      <c r="H87" s="74"/>
      <c r="I87" s="77"/>
      <c r="J87" s="2"/>
      <c r="K87" s="4"/>
      <c r="L87" s="26"/>
      <c r="M87" s="4"/>
      <c r="N87" s="26"/>
      <c r="O87" s="4"/>
      <c r="P87" s="26"/>
      <c r="Q87" s="4"/>
      <c r="R87" s="26"/>
      <c r="S87" s="19">
        <f t="shared" si="22"/>
        <v>0</v>
      </c>
      <c r="T87" s="19">
        <f t="shared" si="22"/>
        <v>0</v>
      </c>
      <c r="U87" s="20" t="e">
        <f t="shared" ref="U87:U89" si="29">+T87/S87*100</f>
        <v>#DIV/0!</v>
      </c>
      <c r="V87" s="37"/>
    </row>
    <row r="88" spans="1:22" ht="23.25" customHeight="1" x14ac:dyDescent="0.25">
      <c r="A88" s="108"/>
      <c r="B88" s="74"/>
      <c r="C88" s="71"/>
      <c r="D88" s="71"/>
      <c r="E88" s="71"/>
      <c r="F88" s="71"/>
      <c r="G88" s="71"/>
      <c r="H88" s="74"/>
      <c r="I88" s="77"/>
      <c r="J88" s="2"/>
      <c r="K88" s="4"/>
      <c r="L88" s="25"/>
      <c r="M88" s="4"/>
      <c r="N88" s="25"/>
      <c r="O88" s="4"/>
      <c r="P88" s="25"/>
      <c r="Q88" s="4"/>
      <c r="R88" s="25"/>
      <c r="S88" s="19">
        <f t="shared" si="22"/>
        <v>0</v>
      </c>
      <c r="T88" s="19">
        <f t="shared" si="22"/>
        <v>0</v>
      </c>
      <c r="U88" s="20" t="e">
        <f t="shared" si="29"/>
        <v>#DIV/0!</v>
      </c>
      <c r="V88" s="36"/>
    </row>
    <row r="89" spans="1:22" ht="23.25" customHeight="1" thickBot="1" x14ac:dyDescent="0.3">
      <c r="A89" s="109"/>
      <c r="B89" s="75"/>
      <c r="C89" s="72"/>
      <c r="D89" s="72"/>
      <c r="E89" s="72"/>
      <c r="F89" s="72"/>
      <c r="G89" s="72"/>
      <c r="H89" s="75"/>
      <c r="I89" s="78"/>
      <c r="J89" s="8"/>
      <c r="K89" s="9"/>
      <c r="L89" s="29"/>
      <c r="M89" s="9"/>
      <c r="N89" s="29"/>
      <c r="O89" s="9"/>
      <c r="P89" s="29"/>
      <c r="Q89" s="9"/>
      <c r="R89" s="29"/>
      <c r="S89" s="19">
        <f t="shared" si="22"/>
        <v>0</v>
      </c>
      <c r="T89" s="19">
        <f t="shared" si="22"/>
        <v>0</v>
      </c>
      <c r="U89" s="20" t="e">
        <f t="shared" si="29"/>
        <v>#DIV/0!</v>
      </c>
      <c r="V89" s="40"/>
    </row>
    <row r="90" spans="1:22" ht="23.25" customHeight="1" x14ac:dyDescent="0.25">
      <c r="A90" s="107">
        <v>21</v>
      </c>
      <c r="B90" s="73"/>
      <c r="C90" s="70"/>
      <c r="D90" s="70"/>
      <c r="E90" s="70"/>
      <c r="F90" s="70"/>
      <c r="G90" s="70"/>
      <c r="H90" s="73"/>
      <c r="I90" s="77" t="e">
        <f t="shared" ref="I90" si="30">+H90/G90</f>
        <v>#DIV/0!</v>
      </c>
      <c r="J90" s="6"/>
      <c r="K90" s="7"/>
      <c r="L90" s="28"/>
      <c r="M90" s="7"/>
      <c r="N90" s="28"/>
      <c r="O90" s="7"/>
      <c r="P90" s="28"/>
      <c r="Q90" s="7"/>
      <c r="R90" s="28"/>
      <c r="S90" s="19">
        <f t="shared" si="22"/>
        <v>0</v>
      </c>
      <c r="T90" s="19">
        <f t="shared" si="22"/>
        <v>0</v>
      </c>
      <c r="U90" s="20" t="e">
        <f>+T90/S90*100</f>
        <v>#DIV/0!</v>
      </c>
      <c r="V90" s="39"/>
    </row>
    <row r="91" spans="1:22" ht="23.25" customHeight="1" x14ac:dyDescent="0.25">
      <c r="A91" s="108"/>
      <c r="B91" s="74"/>
      <c r="C91" s="71"/>
      <c r="D91" s="71"/>
      <c r="E91" s="71"/>
      <c r="F91" s="71"/>
      <c r="G91" s="71"/>
      <c r="H91" s="74"/>
      <c r="I91" s="77"/>
      <c r="J91" s="2"/>
      <c r="K91" s="4"/>
      <c r="L91" s="26"/>
      <c r="M91" s="4"/>
      <c r="N91" s="26"/>
      <c r="O91" s="4"/>
      <c r="P91" s="26"/>
      <c r="Q91" s="4"/>
      <c r="R91" s="26"/>
      <c r="S91" s="19">
        <f t="shared" si="22"/>
        <v>0</v>
      </c>
      <c r="T91" s="19">
        <f t="shared" si="22"/>
        <v>0</v>
      </c>
      <c r="U91" s="20" t="e">
        <f t="shared" ref="U91:U93" si="31">+T91/S91*100</f>
        <v>#DIV/0!</v>
      </c>
      <c r="V91" s="37"/>
    </row>
    <row r="92" spans="1:22" ht="23.25" customHeight="1" x14ac:dyDescent="0.25">
      <c r="A92" s="108"/>
      <c r="B92" s="74"/>
      <c r="C92" s="71"/>
      <c r="D92" s="71"/>
      <c r="E92" s="71"/>
      <c r="F92" s="71"/>
      <c r="G92" s="71"/>
      <c r="H92" s="74"/>
      <c r="I92" s="77"/>
      <c r="J92" s="2"/>
      <c r="K92" s="4"/>
      <c r="L92" s="26"/>
      <c r="M92" s="4"/>
      <c r="N92" s="26"/>
      <c r="O92" s="4"/>
      <c r="P92" s="26"/>
      <c r="Q92" s="4"/>
      <c r="R92" s="26"/>
      <c r="S92" s="19">
        <f t="shared" si="22"/>
        <v>0</v>
      </c>
      <c r="T92" s="19">
        <f t="shared" si="22"/>
        <v>0</v>
      </c>
      <c r="U92" s="20" t="e">
        <f t="shared" si="31"/>
        <v>#DIV/0!</v>
      </c>
      <c r="V92" s="37"/>
    </row>
    <row r="93" spans="1:22" ht="23.25" customHeight="1" thickBot="1" x14ac:dyDescent="0.3">
      <c r="A93" s="109"/>
      <c r="B93" s="75"/>
      <c r="C93" s="72"/>
      <c r="D93" s="72"/>
      <c r="E93" s="72"/>
      <c r="F93" s="72"/>
      <c r="G93" s="72"/>
      <c r="H93" s="75"/>
      <c r="I93" s="78"/>
      <c r="J93" s="8"/>
      <c r="K93" s="9"/>
      <c r="L93" s="27"/>
      <c r="M93" s="9"/>
      <c r="N93" s="27"/>
      <c r="O93" s="9"/>
      <c r="P93" s="27"/>
      <c r="Q93" s="9"/>
      <c r="R93" s="27"/>
      <c r="S93" s="19">
        <f t="shared" si="22"/>
        <v>0</v>
      </c>
      <c r="T93" s="19">
        <f t="shared" si="22"/>
        <v>0</v>
      </c>
      <c r="U93" s="20" t="e">
        <f t="shared" si="31"/>
        <v>#DIV/0!</v>
      </c>
      <c r="V93" s="38"/>
    </row>
    <row r="94" spans="1:22" ht="23.25" customHeight="1" x14ac:dyDescent="0.25">
      <c r="A94" s="107">
        <v>22</v>
      </c>
      <c r="B94" s="73"/>
      <c r="C94" s="70"/>
      <c r="D94" s="70"/>
      <c r="E94" s="70"/>
      <c r="F94" s="70"/>
      <c r="G94" s="70"/>
      <c r="H94" s="73"/>
      <c r="I94" s="77" t="e">
        <f t="shared" ref="I94" si="32">+H94/G94</f>
        <v>#DIV/0!</v>
      </c>
      <c r="J94" s="6"/>
      <c r="K94" s="7"/>
      <c r="L94" s="30"/>
      <c r="M94" s="7"/>
      <c r="N94" s="30"/>
      <c r="O94" s="7"/>
      <c r="P94" s="30"/>
      <c r="Q94" s="7"/>
      <c r="R94" s="30"/>
      <c r="S94" s="19">
        <f t="shared" si="22"/>
        <v>0</v>
      </c>
      <c r="T94" s="19">
        <f t="shared" si="22"/>
        <v>0</v>
      </c>
      <c r="U94" s="20" t="e">
        <f>+T94/S94*100</f>
        <v>#DIV/0!</v>
      </c>
      <c r="V94" s="41"/>
    </row>
    <row r="95" spans="1:22" ht="23.25" customHeight="1" x14ac:dyDescent="0.25">
      <c r="A95" s="108"/>
      <c r="B95" s="74"/>
      <c r="C95" s="71"/>
      <c r="D95" s="71"/>
      <c r="E95" s="71"/>
      <c r="F95" s="71"/>
      <c r="G95" s="71"/>
      <c r="H95" s="74"/>
      <c r="I95" s="77"/>
      <c r="J95" s="2"/>
      <c r="K95" s="4"/>
      <c r="L95" s="25"/>
      <c r="M95" s="4"/>
      <c r="N95" s="25"/>
      <c r="O95" s="4"/>
      <c r="P95" s="25"/>
      <c r="Q95" s="4"/>
      <c r="R95" s="25"/>
      <c r="S95" s="19">
        <f t="shared" si="22"/>
        <v>0</v>
      </c>
      <c r="T95" s="19">
        <f t="shared" si="22"/>
        <v>0</v>
      </c>
      <c r="U95" s="20" t="e">
        <f t="shared" ref="U95:U97" si="33">+T95/S95*100</f>
        <v>#DIV/0!</v>
      </c>
      <c r="V95" s="36"/>
    </row>
    <row r="96" spans="1:22" ht="23.25" customHeight="1" x14ac:dyDescent="0.25">
      <c r="A96" s="108"/>
      <c r="B96" s="74"/>
      <c r="C96" s="71"/>
      <c r="D96" s="71"/>
      <c r="E96" s="71"/>
      <c r="F96" s="71"/>
      <c r="G96" s="71"/>
      <c r="H96" s="74"/>
      <c r="I96" s="77"/>
      <c r="J96" s="2"/>
      <c r="K96" s="4"/>
      <c r="L96" s="26"/>
      <c r="M96" s="4"/>
      <c r="N96" s="26"/>
      <c r="O96" s="4"/>
      <c r="P96" s="26"/>
      <c r="Q96" s="4"/>
      <c r="R96" s="26"/>
      <c r="S96" s="19">
        <f t="shared" si="22"/>
        <v>0</v>
      </c>
      <c r="T96" s="19">
        <f t="shared" si="22"/>
        <v>0</v>
      </c>
      <c r="U96" s="20" t="e">
        <f t="shared" si="33"/>
        <v>#DIV/0!</v>
      </c>
      <c r="V96" s="37"/>
    </row>
    <row r="97" spans="1:22" ht="23.25" customHeight="1" thickBot="1" x14ac:dyDescent="0.3">
      <c r="A97" s="109"/>
      <c r="B97" s="75"/>
      <c r="C97" s="72"/>
      <c r="D97" s="72"/>
      <c r="E97" s="72"/>
      <c r="F97" s="72"/>
      <c r="G97" s="72"/>
      <c r="H97" s="75"/>
      <c r="I97" s="78"/>
      <c r="J97" s="8"/>
      <c r="K97" s="9"/>
      <c r="L97" s="27"/>
      <c r="M97" s="9"/>
      <c r="N97" s="27"/>
      <c r="O97" s="9"/>
      <c r="P97" s="27"/>
      <c r="Q97" s="9"/>
      <c r="R97" s="27"/>
      <c r="S97" s="19">
        <f t="shared" si="22"/>
        <v>0</v>
      </c>
      <c r="T97" s="19">
        <f t="shared" si="22"/>
        <v>0</v>
      </c>
      <c r="U97" s="20" t="e">
        <f t="shared" si="33"/>
        <v>#DIV/0!</v>
      </c>
      <c r="V97" s="38"/>
    </row>
    <row r="98" spans="1:22" ht="23.25" customHeight="1" x14ac:dyDescent="0.25">
      <c r="A98" s="107">
        <v>23</v>
      </c>
      <c r="B98" s="73"/>
      <c r="C98" s="70"/>
      <c r="D98" s="70"/>
      <c r="E98" s="70"/>
      <c r="F98" s="70"/>
      <c r="G98" s="70"/>
      <c r="H98" s="73"/>
      <c r="I98" s="77" t="e">
        <f t="shared" ref="I98" si="34">+H98/G98</f>
        <v>#DIV/0!</v>
      </c>
      <c r="J98" s="6"/>
      <c r="K98" s="7"/>
      <c r="L98" s="28"/>
      <c r="M98" s="7"/>
      <c r="N98" s="28"/>
      <c r="O98" s="7"/>
      <c r="P98" s="28"/>
      <c r="Q98" s="7"/>
      <c r="R98" s="28"/>
      <c r="S98" s="19">
        <f t="shared" si="22"/>
        <v>0</v>
      </c>
      <c r="T98" s="19">
        <f t="shared" si="22"/>
        <v>0</v>
      </c>
      <c r="U98" s="20" t="e">
        <f>+T98/S98*100</f>
        <v>#DIV/0!</v>
      </c>
      <c r="V98" s="39"/>
    </row>
    <row r="99" spans="1:22" ht="23.25" customHeight="1" x14ac:dyDescent="0.25">
      <c r="A99" s="108"/>
      <c r="B99" s="74"/>
      <c r="C99" s="71"/>
      <c r="D99" s="71"/>
      <c r="E99" s="71"/>
      <c r="F99" s="71"/>
      <c r="G99" s="71"/>
      <c r="H99" s="74"/>
      <c r="I99" s="77"/>
      <c r="J99" s="2"/>
      <c r="K99" s="4"/>
      <c r="L99" s="26"/>
      <c r="M99" s="4"/>
      <c r="N99" s="26"/>
      <c r="O99" s="4"/>
      <c r="P99" s="26"/>
      <c r="Q99" s="4"/>
      <c r="R99" s="26"/>
      <c r="S99" s="19">
        <f t="shared" si="22"/>
        <v>0</v>
      </c>
      <c r="T99" s="19">
        <f t="shared" si="22"/>
        <v>0</v>
      </c>
      <c r="U99" s="20" t="e">
        <f t="shared" ref="U99:U101" si="35">+T99/S99*100</f>
        <v>#DIV/0!</v>
      </c>
      <c r="V99" s="37"/>
    </row>
    <row r="100" spans="1:22" ht="23.25" customHeight="1" x14ac:dyDescent="0.25">
      <c r="A100" s="108"/>
      <c r="B100" s="74"/>
      <c r="C100" s="71"/>
      <c r="D100" s="71"/>
      <c r="E100" s="71"/>
      <c r="F100" s="71"/>
      <c r="G100" s="71"/>
      <c r="H100" s="74"/>
      <c r="I100" s="77"/>
      <c r="J100" s="2"/>
      <c r="K100" s="4"/>
      <c r="L100" s="25"/>
      <c r="M100" s="4"/>
      <c r="N100" s="25"/>
      <c r="O100" s="4"/>
      <c r="P100" s="25"/>
      <c r="Q100" s="4"/>
      <c r="R100" s="25"/>
      <c r="S100" s="19">
        <f t="shared" si="22"/>
        <v>0</v>
      </c>
      <c r="T100" s="19">
        <f t="shared" si="22"/>
        <v>0</v>
      </c>
      <c r="U100" s="20" t="e">
        <f t="shared" si="35"/>
        <v>#DIV/0!</v>
      </c>
      <c r="V100" s="36"/>
    </row>
    <row r="101" spans="1:22" ht="23.25" customHeight="1" thickBot="1" x14ac:dyDescent="0.3">
      <c r="A101" s="109"/>
      <c r="B101" s="75"/>
      <c r="C101" s="72"/>
      <c r="D101" s="72"/>
      <c r="E101" s="72"/>
      <c r="F101" s="72"/>
      <c r="G101" s="72"/>
      <c r="H101" s="75"/>
      <c r="I101" s="78"/>
      <c r="J101" s="8"/>
      <c r="K101" s="9"/>
      <c r="L101" s="29"/>
      <c r="M101" s="9"/>
      <c r="N101" s="29"/>
      <c r="O101" s="9"/>
      <c r="P101" s="29"/>
      <c r="Q101" s="9"/>
      <c r="R101" s="29"/>
      <c r="S101" s="19">
        <f t="shared" si="22"/>
        <v>0</v>
      </c>
      <c r="T101" s="19">
        <f t="shared" si="22"/>
        <v>0</v>
      </c>
      <c r="U101" s="20" t="e">
        <f t="shared" si="35"/>
        <v>#DIV/0!</v>
      </c>
      <c r="V101" s="40"/>
    </row>
    <row r="102" spans="1:22" ht="23.25" customHeight="1" x14ac:dyDescent="0.25">
      <c r="A102" s="107">
        <v>24</v>
      </c>
      <c r="B102" s="73"/>
      <c r="C102" s="70"/>
      <c r="D102" s="70"/>
      <c r="E102" s="70"/>
      <c r="F102" s="70"/>
      <c r="G102" s="70"/>
      <c r="H102" s="73"/>
      <c r="I102" s="77" t="e">
        <f t="shared" ref="I102" si="36">+H102/G102</f>
        <v>#DIV/0!</v>
      </c>
      <c r="J102" s="6"/>
      <c r="K102" s="7"/>
      <c r="L102" s="28"/>
      <c r="M102" s="7"/>
      <c r="N102" s="28"/>
      <c r="O102" s="7"/>
      <c r="P102" s="28"/>
      <c r="Q102" s="7"/>
      <c r="R102" s="28"/>
      <c r="S102" s="19">
        <f t="shared" si="22"/>
        <v>0</v>
      </c>
      <c r="T102" s="19">
        <f t="shared" si="22"/>
        <v>0</v>
      </c>
      <c r="U102" s="20" t="e">
        <f>+T102/S102*100</f>
        <v>#DIV/0!</v>
      </c>
      <c r="V102" s="39"/>
    </row>
    <row r="103" spans="1:22" ht="23.25" customHeight="1" x14ac:dyDescent="0.25">
      <c r="A103" s="108"/>
      <c r="B103" s="74"/>
      <c r="C103" s="71"/>
      <c r="D103" s="71"/>
      <c r="E103" s="71"/>
      <c r="F103" s="71"/>
      <c r="G103" s="71"/>
      <c r="H103" s="74"/>
      <c r="I103" s="77"/>
      <c r="J103" s="2"/>
      <c r="K103" s="4"/>
      <c r="L103" s="26"/>
      <c r="M103" s="4"/>
      <c r="N103" s="26"/>
      <c r="O103" s="4"/>
      <c r="P103" s="26"/>
      <c r="Q103" s="4"/>
      <c r="R103" s="26"/>
      <c r="S103" s="19">
        <f t="shared" si="22"/>
        <v>0</v>
      </c>
      <c r="T103" s="19">
        <f t="shared" si="22"/>
        <v>0</v>
      </c>
      <c r="U103" s="20" t="e">
        <f t="shared" ref="U103:U105" si="37">+T103/S103*100</f>
        <v>#DIV/0!</v>
      </c>
      <c r="V103" s="37"/>
    </row>
    <row r="104" spans="1:22" ht="23.25" customHeight="1" x14ac:dyDescent="0.25">
      <c r="A104" s="108"/>
      <c r="B104" s="74"/>
      <c r="C104" s="71"/>
      <c r="D104" s="71"/>
      <c r="E104" s="71"/>
      <c r="F104" s="71"/>
      <c r="G104" s="71"/>
      <c r="H104" s="74"/>
      <c r="I104" s="77"/>
      <c r="J104" s="2"/>
      <c r="K104" s="4"/>
      <c r="L104" s="25"/>
      <c r="M104" s="4"/>
      <c r="N104" s="25"/>
      <c r="O104" s="4"/>
      <c r="P104" s="25"/>
      <c r="Q104" s="4"/>
      <c r="R104" s="25"/>
      <c r="S104" s="19">
        <f t="shared" si="22"/>
        <v>0</v>
      </c>
      <c r="T104" s="19">
        <f t="shared" si="22"/>
        <v>0</v>
      </c>
      <c r="U104" s="20" t="e">
        <f t="shared" si="37"/>
        <v>#DIV/0!</v>
      </c>
      <c r="V104" s="36"/>
    </row>
    <row r="105" spans="1:22" ht="23.25" customHeight="1" thickBot="1" x14ac:dyDescent="0.3">
      <c r="A105" s="109"/>
      <c r="B105" s="75"/>
      <c r="C105" s="72"/>
      <c r="D105" s="72"/>
      <c r="E105" s="72"/>
      <c r="F105" s="72"/>
      <c r="G105" s="72"/>
      <c r="H105" s="75"/>
      <c r="I105" s="78"/>
      <c r="J105" s="8"/>
      <c r="K105" s="9"/>
      <c r="L105" s="29"/>
      <c r="M105" s="9"/>
      <c r="N105" s="29"/>
      <c r="O105" s="9"/>
      <c r="P105" s="29"/>
      <c r="Q105" s="9"/>
      <c r="R105" s="29"/>
      <c r="S105" s="19">
        <f t="shared" si="22"/>
        <v>0</v>
      </c>
      <c r="T105" s="19">
        <f t="shared" si="22"/>
        <v>0</v>
      </c>
      <c r="U105" s="20" t="e">
        <f t="shared" si="37"/>
        <v>#DIV/0!</v>
      </c>
      <c r="V105" s="40"/>
    </row>
    <row r="106" spans="1:22" ht="23.25" customHeight="1" thickBot="1" x14ac:dyDescent="0.35">
      <c r="A106" s="112" t="s">
        <v>9</v>
      </c>
      <c r="B106" s="113"/>
      <c r="C106" s="113"/>
      <c r="D106" s="113"/>
      <c r="E106" s="113"/>
      <c r="F106" s="113"/>
      <c r="G106" s="113"/>
      <c r="H106" s="113"/>
      <c r="I106" s="10" t="e">
        <f>+SUM(I10:I105)/(COUNT(I10:I105))</f>
        <v>#DIV/0!</v>
      </c>
      <c r="J106" s="11"/>
      <c r="K106" s="114" t="s">
        <v>10</v>
      </c>
      <c r="L106" s="115"/>
      <c r="M106" s="115"/>
      <c r="N106" s="115"/>
      <c r="O106" s="115"/>
      <c r="P106" s="115"/>
      <c r="Q106" s="115"/>
      <c r="R106" s="115"/>
      <c r="S106" s="12">
        <f>SUM(S10:S105)</f>
        <v>2376941538.8000002</v>
      </c>
      <c r="T106" s="12">
        <f>SUM(T10:T105)</f>
        <v>2376941539.1500001</v>
      </c>
      <c r="U106" s="10" t="e">
        <f>+SUM(U10:U105)/(COUNT(U10:U105))</f>
        <v>#DIV/0!</v>
      </c>
      <c r="V106" s="42"/>
    </row>
    <row r="107" spans="1:22" ht="14.25" customHeight="1" x14ac:dyDescent="0.35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</row>
    <row r="108" spans="1:22" x14ac:dyDescent="0.25">
      <c r="C108" s="5" t="s">
        <v>11</v>
      </c>
      <c r="D108" s="110" t="s">
        <v>27</v>
      </c>
      <c r="E108" s="110"/>
      <c r="F108" s="110"/>
      <c r="G108" s="110"/>
      <c r="H108" s="110"/>
      <c r="I108" s="110"/>
      <c r="J108" s="33"/>
      <c r="K108" s="117" t="s">
        <v>12</v>
      </c>
      <c r="L108" s="117"/>
      <c r="M108" s="117"/>
      <c r="N108" s="117"/>
      <c r="O108" s="117" t="s">
        <v>27</v>
      </c>
      <c r="P108" s="117"/>
      <c r="Q108" s="117"/>
      <c r="R108" s="117"/>
      <c r="S108" s="117"/>
      <c r="T108" s="117"/>
      <c r="U108" s="118"/>
    </row>
    <row r="109" spans="1:22" x14ac:dyDescent="0.25">
      <c r="C109" s="5" t="s">
        <v>13</v>
      </c>
      <c r="D109" s="110" t="s">
        <v>28</v>
      </c>
      <c r="E109" s="110"/>
      <c r="F109" s="110"/>
      <c r="G109" s="110"/>
      <c r="H109" s="110"/>
      <c r="I109" s="110"/>
      <c r="J109" s="31"/>
      <c r="K109" s="110" t="s">
        <v>13</v>
      </c>
      <c r="L109" s="110"/>
      <c r="M109" s="110"/>
      <c r="N109" s="110"/>
      <c r="O109" s="111" t="s">
        <v>28</v>
      </c>
      <c r="P109" s="111"/>
      <c r="Q109" s="111"/>
      <c r="R109" s="111"/>
      <c r="S109" s="111"/>
      <c r="T109" s="111"/>
      <c r="U109" s="118"/>
    </row>
    <row r="110" spans="1:22" x14ac:dyDescent="0.25">
      <c r="C110" s="5" t="s">
        <v>14</v>
      </c>
      <c r="D110" s="110" t="s">
        <v>134</v>
      </c>
      <c r="E110" s="110"/>
      <c r="F110" s="110"/>
      <c r="G110" s="110"/>
      <c r="H110" s="110"/>
      <c r="I110" s="110"/>
      <c r="J110" s="32"/>
      <c r="K110" s="110" t="s">
        <v>14</v>
      </c>
      <c r="L110" s="110"/>
      <c r="M110" s="110"/>
      <c r="N110" s="110"/>
      <c r="O110" s="111"/>
      <c r="P110" s="111"/>
      <c r="Q110" s="111"/>
      <c r="R110" s="111"/>
      <c r="S110" s="111"/>
      <c r="T110" s="111"/>
      <c r="U110" s="118"/>
    </row>
  </sheetData>
  <mergeCells count="256">
    <mergeCell ref="G7:G9"/>
    <mergeCell ref="U8:U9"/>
    <mergeCell ref="H7:H9"/>
    <mergeCell ref="D10:D13"/>
    <mergeCell ref="E10:E13"/>
    <mergeCell ref="F10:F13"/>
    <mergeCell ref="G10:G13"/>
    <mergeCell ref="H10:H13"/>
    <mergeCell ref="I10:I13"/>
    <mergeCell ref="A1:V1"/>
    <mergeCell ref="A2:V2"/>
    <mergeCell ref="A4:F4"/>
    <mergeCell ref="G4:L4"/>
    <mergeCell ref="M4:P4"/>
    <mergeCell ref="Q4:V4"/>
    <mergeCell ref="V7:V9"/>
    <mergeCell ref="K8:L8"/>
    <mergeCell ref="M8:N8"/>
    <mergeCell ref="O8:P8"/>
    <mergeCell ref="Q8:R8"/>
    <mergeCell ref="S8:T8"/>
    <mergeCell ref="A5:L5"/>
    <mergeCell ref="M5:V5"/>
    <mergeCell ref="A6:U6"/>
    <mergeCell ref="A7:A9"/>
    <mergeCell ref="B7:B9"/>
    <mergeCell ref="C7:C9"/>
    <mergeCell ref="I7:I9"/>
    <mergeCell ref="J7:J9"/>
    <mergeCell ref="K7:U7"/>
    <mergeCell ref="D7:D9"/>
    <mergeCell ref="E7:E9"/>
    <mergeCell ref="F7:F9"/>
    <mergeCell ref="G14:G17"/>
    <mergeCell ref="H14:H17"/>
    <mergeCell ref="I14:I17"/>
    <mergeCell ref="A18:A21"/>
    <mergeCell ref="B18:B21"/>
    <mergeCell ref="C18:C21"/>
    <mergeCell ref="D18:D21"/>
    <mergeCell ref="E18:E21"/>
    <mergeCell ref="F18:F21"/>
    <mergeCell ref="G18:G21"/>
    <mergeCell ref="A14:A17"/>
    <mergeCell ref="B14:B17"/>
    <mergeCell ref="C14:C17"/>
    <mergeCell ref="D14:D17"/>
    <mergeCell ref="E14:E17"/>
    <mergeCell ref="F14:F17"/>
    <mergeCell ref="H18:H21"/>
    <mergeCell ref="I18:I21"/>
    <mergeCell ref="A10:A13"/>
    <mergeCell ref="B10:B13"/>
    <mergeCell ref="C10:C13"/>
    <mergeCell ref="A22:A25"/>
    <mergeCell ref="B22:B25"/>
    <mergeCell ref="C22:C25"/>
    <mergeCell ref="D22:D25"/>
    <mergeCell ref="E22:E25"/>
    <mergeCell ref="F22:F25"/>
    <mergeCell ref="G22:G25"/>
    <mergeCell ref="H22:H25"/>
    <mergeCell ref="I22:I25"/>
    <mergeCell ref="A26:A29"/>
    <mergeCell ref="B26:B29"/>
    <mergeCell ref="C26:C29"/>
    <mergeCell ref="D26:D29"/>
    <mergeCell ref="E26:E29"/>
    <mergeCell ref="F26:F29"/>
    <mergeCell ref="G26:G29"/>
    <mergeCell ref="H26:H29"/>
    <mergeCell ref="I26:I29"/>
    <mergeCell ref="G30:G33"/>
    <mergeCell ref="H30:H33"/>
    <mergeCell ref="I30:I33"/>
    <mergeCell ref="A34:A37"/>
    <mergeCell ref="B34:B37"/>
    <mergeCell ref="C34:C37"/>
    <mergeCell ref="D34:D37"/>
    <mergeCell ref="E34:E37"/>
    <mergeCell ref="F34:F37"/>
    <mergeCell ref="G34:G37"/>
    <mergeCell ref="A30:A33"/>
    <mergeCell ref="B30:B33"/>
    <mergeCell ref="C30:C33"/>
    <mergeCell ref="D30:D33"/>
    <mergeCell ref="E30:E33"/>
    <mergeCell ref="F30:F33"/>
    <mergeCell ref="H34:H37"/>
    <mergeCell ref="I34:I37"/>
    <mergeCell ref="A38:A41"/>
    <mergeCell ref="B38:B41"/>
    <mergeCell ref="C38:C41"/>
    <mergeCell ref="D38:D41"/>
    <mergeCell ref="E38:E41"/>
    <mergeCell ref="F38:F41"/>
    <mergeCell ref="G38:G41"/>
    <mergeCell ref="H38:H41"/>
    <mergeCell ref="I38:I41"/>
    <mergeCell ref="A42:A45"/>
    <mergeCell ref="B42:B45"/>
    <mergeCell ref="C42:C45"/>
    <mergeCell ref="D42:D45"/>
    <mergeCell ref="E42:E45"/>
    <mergeCell ref="F42:F45"/>
    <mergeCell ref="G42:G45"/>
    <mergeCell ref="H42:H45"/>
    <mergeCell ref="I42:I45"/>
    <mergeCell ref="G46:G49"/>
    <mergeCell ref="H46:H49"/>
    <mergeCell ref="I46:I49"/>
    <mergeCell ref="A50:A53"/>
    <mergeCell ref="B50:B53"/>
    <mergeCell ref="C50:C53"/>
    <mergeCell ref="D50:D53"/>
    <mergeCell ref="E50:E53"/>
    <mergeCell ref="F50:F53"/>
    <mergeCell ref="G50:G53"/>
    <mergeCell ref="A46:A49"/>
    <mergeCell ref="B46:B49"/>
    <mergeCell ref="C46:C49"/>
    <mergeCell ref="D46:D49"/>
    <mergeCell ref="E46:E49"/>
    <mergeCell ref="F46:F49"/>
    <mergeCell ref="H50:H53"/>
    <mergeCell ref="I50:I53"/>
    <mergeCell ref="A54:A57"/>
    <mergeCell ref="B54:B57"/>
    <mergeCell ref="C54:C57"/>
    <mergeCell ref="D54:D57"/>
    <mergeCell ref="E54:E57"/>
    <mergeCell ref="F54:F57"/>
    <mergeCell ref="G54:G57"/>
    <mergeCell ref="H54:H57"/>
    <mergeCell ref="I54:I57"/>
    <mergeCell ref="A58:A61"/>
    <mergeCell ref="B58:B61"/>
    <mergeCell ref="C58:C61"/>
    <mergeCell ref="D58:D61"/>
    <mergeCell ref="E58:E61"/>
    <mergeCell ref="F58:F61"/>
    <mergeCell ref="G58:G61"/>
    <mergeCell ref="H58:H61"/>
    <mergeCell ref="I58:I61"/>
    <mergeCell ref="G62:G65"/>
    <mergeCell ref="H62:H65"/>
    <mergeCell ref="I62:I65"/>
    <mergeCell ref="A66:A69"/>
    <mergeCell ref="B66:B69"/>
    <mergeCell ref="C66:C69"/>
    <mergeCell ref="D66:D69"/>
    <mergeCell ref="E66:E69"/>
    <mergeCell ref="F66:F69"/>
    <mergeCell ref="G66:G69"/>
    <mergeCell ref="A62:A65"/>
    <mergeCell ref="B62:B65"/>
    <mergeCell ref="C62:C65"/>
    <mergeCell ref="D62:D65"/>
    <mergeCell ref="E62:E65"/>
    <mergeCell ref="F62:F65"/>
    <mergeCell ref="H66:H69"/>
    <mergeCell ref="I66:I69"/>
    <mergeCell ref="A70:A73"/>
    <mergeCell ref="B70:B73"/>
    <mergeCell ref="C70:C73"/>
    <mergeCell ref="D70:D73"/>
    <mergeCell ref="E70:E73"/>
    <mergeCell ref="F70:F73"/>
    <mergeCell ref="G70:G73"/>
    <mergeCell ref="H70:H73"/>
    <mergeCell ref="I70:I73"/>
    <mergeCell ref="A74:A77"/>
    <mergeCell ref="B74:B77"/>
    <mergeCell ref="C74:C77"/>
    <mergeCell ref="D74:D77"/>
    <mergeCell ref="E74:E77"/>
    <mergeCell ref="F74:F77"/>
    <mergeCell ref="G74:G77"/>
    <mergeCell ref="H74:H77"/>
    <mergeCell ref="I74:I77"/>
    <mergeCell ref="G78:G81"/>
    <mergeCell ref="H78:H81"/>
    <mergeCell ref="I78:I81"/>
    <mergeCell ref="A82:A85"/>
    <mergeCell ref="B82:B85"/>
    <mergeCell ref="C82:C85"/>
    <mergeCell ref="D82:D85"/>
    <mergeCell ref="E82:E85"/>
    <mergeCell ref="F82:F85"/>
    <mergeCell ref="G82:G85"/>
    <mergeCell ref="A78:A81"/>
    <mergeCell ref="B78:B81"/>
    <mergeCell ref="C78:C81"/>
    <mergeCell ref="D78:D81"/>
    <mergeCell ref="E78:E81"/>
    <mergeCell ref="F78:F81"/>
    <mergeCell ref="H82:H85"/>
    <mergeCell ref="I82:I85"/>
    <mergeCell ref="A86:A89"/>
    <mergeCell ref="B86:B89"/>
    <mergeCell ref="C86:C89"/>
    <mergeCell ref="D86:D89"/>
    <mergeCell ref="E86:E89"/>
    <mergeCell ref="F86:F89"/>
    <mergeCell ref="G86:G89"/>
    <mergeCell ref="H86:H89"/>
    <mergeCell ref="I86:I89"/>
    <mergeCell ref="A90:A93"/>
    <mergeCell ref="B90:B93"/>
    <mergeCell ref="C90:C93"/>
    <mergeCell ref="D90:D93"/>
    <mergeCell ref="E90:E93"/>
    <mergeCell ref="F90:F93"/>
    <mergeCell ref="G90:G93"/>
    <mergeCell ref="H90:H93"/>
    <mergeCell ref="I90:I93"/>
    <mergeCell ref="G94:G97"/>
    <mergeCell ref="H94:H97"/>
    <mergeCell ref="I94:I97"/>
    <mergeCell ref="A98:A101"/>
    <mergeCell ref="B98:B101"/>
    <mergeCell ref="C98:C101"/>
    <mergeCell ref="D98:D101"/>
    <mergeCell ref="E98:E101"/>
    <mergeCell ref="F98:F101"/>
    <mergeCell ref="G98:G101"/>
    <mergeCell ref="A94:A97"/>
    <mergeCell ref="B94:B97"/>
    <mergeCell ref="C94:C97"/>
    <mergeCell ref="D94:D97"/>
    <mergeCell ref="E94:E97"/>
    <mergeCell ref="F94:F97"/>
    <mergeCell ref="H98:H101"/>
    <mergeCell ref="I98:I101"/>
    <mergeCell ref="D110:I110"/>
    <mergeCell ref="K110:N110"/>
    <mergeCell ref="O110:T110"/>
    <mergeCell ref="I102:I105"/>
    <mergeCell ref="A106:H106"/>
    <mergeCell ref="K106:R106"/>
    <mergeCell ref="A107:U107"/>
    <mergeCell ref="D108:I108"/>
    <mergeCell ref="K108:N108"/>
    <mergeCell ref="O108:T108"/>
    <mergeCell ref="U108:U110"/>
    <mergeCell ref="D109:I109"/>
    <mergeCell ref="K109:N109"/>
    <mergeCell ref="A102:A105"/>
    <mergeCell ref="B102:B105"/>
    <mergeCell ref="C102:C105"/>
    <mergeCell ref="D102:D105"/>
    <mergeCell ref="E102:E105"/>
    <mergeCell ref="F102:F105"/>
    <mergeCell ref="G102:G105"/>
    <mergeCell ref="H102:H105"/>
    <mergeCell ref="O109:T109"/>
  </mergeCells>
  <pageMargins left="0.70866141732283472" right="0.70866141732283472" top="1.1417322834645669" bottom="0.74803149606299213" header="0.31496062992125984" footer="0.31496062992125984"/>
  <pageSetup paperSize="5" scale="50" orientation="landscape" r:id="rId1"/>
  <headerFooter>
    <oddHeader>&amp;R&amp;9Republica de Colombia
Departamento de Cundinamarca
Alcaldia  Municipal de Sopó
Documento Controlado
Versión: 06
Página &amp;P de &amp;N
Vigencia: 29/06/2016</oddHeader>
  </headerFooter>
  <rowBreaks count="1" manualBreakCount="1">
    <brk id="4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110"/>
  <sheetViews>
    <sheetView tabSelected="1" view="pageBreakPreview" topLeftCell="C1" zoomScale="115" zoomScaleNormal="125" zoomScaleSheetLayoutView="115" zoomScalePageLayoutView="80" workbookViewId="0">
      <selection activeCell="J108" sqref="J108:J109"/>
    </sheetView>
  </sheetViews>
  <sheetFormatPr baseColWidth="10" defaultColWidth="11.42578125" defaultRowHeight="15" x14ac:dyDescent="0.25"/>
  <cols>
    <col min="1" max="1" width="5.85546875" style="16" customWidth="1"/>
    <col min="2" max="2" width="25" style="16" customWidth="1"/>
    <col min="3" max="4" width="27.28515625" style="1" customWidth="1"/>
    <col min="5" max="5" width="6" style="3" customWidth="1"/>
    <col min="6" max="8" width="6" style="1" customWidth="1"/>
    <col min="9" max="9" width="6.28515625" style="1" customWidth="1"/>
    <col min="10" max="10" width="34.7109375" style="1" customWidth="1"/>
    <col min="11" max="18" width="10.85546875" style="1" customWidth="1"/>
    <col min="19" max="20" width="12.140625" style="1" bestFit="1" customWidth="1"/>
    <col min="21" max="21" width="12.28515625" style="1" customWidth="1"/>
    <col min="22" max="22" width="54" style="16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6" customFormat="1" ht="15" customHeight="1" x14ac:dyDescent="0.25">
      <c r="A1" s="79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s="16" customFormat="1" ht="15" customHeight="1" x14ac:dyDescent="0.25">
      <c r="A2" s="79" t="s">
        <v>16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2" s="16" customFormat="1" ht="15" customHeigh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s="13" customFormat="1" ht="24" customHeight="1" x14ac:dyDescent="0.25">
      <c r="A4" s="81" t="s">
        <v>87</v>
      </c>
      <c r="B4" s="82"/>
      <c r="C4" s="82"/>
      <c r="D4" s="82"/>
      <c r="E4" s="82"/>
      <c r="F4" s="83"/>
      <c r="G4" s="84" t="s">
        <v>86</v>
      </c>
      <c r="H4" s="85"/>
      <c r="I4" s="85"/>
      <c r="J4" s="85"/>
      <c r="K4" s="85"/>
      <c r="L4" s="86"/>
      <c r="M4" s="84" t="s">
        <v>154</v>
      </c>
      <c r="N4" s="85"/>
      <c r="O4" s="85"/>
      <c r="P4" s="86"/>
      <c r="Q4" s="87" t="s">
        <v>85</v>
      </c>
      <c r="R4" s="88"/>
      <c r="S4" s="88"/>
      <c r="T4" s="88"/>
      <c r="U4" s="88"/>
      <c r="V4" s="89"/>
    </row>
    <row r="5" spans="1:22" s="13" customFormat="1" ht="24" customHeight="1" x14ac:dyDescent="0.25">
      <c r="A5" s="93" t="s">
        <v>88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4" t="s">
        <v>30</v>
      </c>
      <c r="N5" s="94"/>
      <c r="O5" s="94"/>
      <c r="P5" s="94"/>
      <c r="Q5" s="94"/>
      <c r="R5" s="94"/>
      <c r="S5" s="94"/>
      <c r="T5" s="94"/>
      <c r="U5" s="94"/>
      <c r="V5" s="94"/>
    </row>
    <row r="6" spans="1:22" s="13" customFormat="1" ht="6" customHeight="1" x14ac:dyDescent="0.2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34"/>
    </row>
    <row r="7" spans="1:22" ht="15.75" customHeight="1" x14ac:dyDescent="0.25">
      <c r="A7" s="96" t="s">
        <v>3</v>
      </c>
      <c r="B7" s="98" t="s">
        <v>17</v>
      </c>
      <c r="C7" s="98" t="s">
        <v>0</v>
      </c>
      <c r="D7" s="102" t="s">
        <v>4</v>
      </c>
      <c r="E7" s="105" t="s">
        <v>1</v>
      </c>
      <c r="F7" s="105" t="s">
        <v>2</v>
      </c>
      <c r="G7" s="66" t="s">
        <v>15</v>
      </c>
      <c r="H7" s="66" t="s">
        <v>23</v>
      </c>
      <c r="I7" s="100" t="s">
        <v>5</v>
      </c>
      <c r="J7" s="102" t="s">
        <v>19</v>
      </c>
      <c r="K7" s="104" t="s">
        <v>22</v>
      </c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90" t="s">
        <v>29</v>
      </c>
    </row>
    <row r="8" spans="1:22" ht="27" customHeight="1" x14ac:dyDescent="0.25">
      <c r="A8" s="96"/>
      <c r="B8" s="98"/>
      <c r="C8" s="98"/>
      <c r="D8" s="102"/>
      <c r="E8" s="105"/>
      <c r="F8" s="105"/>
      <c r="G8" s="66"/>
      <c r="H8" s="66"/>
      <c r="I8" s="100"/>
      <c r="J8" s="102"/>
      <c r="K8" s="92" t="s">
        <v>6</v>
      </c>
      <c r="L8" s="92"/>
      <c r="M8" s="92" t="s">
        <v>20</v>
      </c>
      <c r="N8" s="92"/>
      <c r="O8" s="92" t="s">
        <v>21</v>
      </c>
      <c r="P8" s="92"/>
      <c r="Q8" s="92" t="s">
        <v>7</v>
      </c>
      <c r="R8" s="92"/>
      <c r="S8" s="92" t="s">
        <v>8</v>
      </c>
      <c r="T8" s="92"/>
      <c r="U8" s="68" t="s">
        <v>26</v>
      </c>
      <c r="V8" s="90"/>
    </row>
    <row r="9" spans="1:22" ht="27" customHeight="1" x14ac:dyDescent="0.25">
      <c r="A9" s="96"/>
      <c r="B9" s="98"/>
      <c r="C9" s="98"/>
      <c r="D9" s="102"/>
      <c r="E9" s="105"/>
      <c r="F9" s="105"/>
      <c r="G9" s="66"/>
      <c r="H9" s="66"/>
      <c r="I9" s="100"/>
      <c r="J9" s="102"/>
      <c r="K9" s="22" t="s">
        <v>24</v>
      </c>
      <c r="L9" s="23" t="s">
        <v>25</v>
      </c>
      <c r="M9" s="22" t="s">
        <v>24</v>
      </c>
      <c r="N9" s="23" t="s">
        <v>25</v>
      </c>
      <c r="O9" s="22" t="s">
        <v>24</v>
      </c>
      <c r="P9" s="23" t="s">
        <v>25</v>
      </c>
      <c r="Q9" s="22" t="s">
        <v>24</v>
      </c>
      <c r="R9" s="23" t="s">
        <v>25</v>
      </c>
      <c r="S9" s="22" t="s">
        <v>24</v>
      </c>
      <c r="T9" s="23" t="s">
        <v>25</v>
      </c>
      <c r="U9" s="68"/>
      <c r="V9" s="90"/>
    </row>
    <row r="10" spans="1:22" ht="33.75" x14ac:dyDescent="0.25">
      <c r="A10" s="108">
        <v>1</v>
      </c>
      <c r="B10" s="74" t="s">
        <v>91</v>
      </c>
      <c r="C10" s="74" t="s">
        <v>89</v>
      </c>
      <c r="D10" s="123" t="s">
        <v>90</v>
      </c>
      <c r="E10" s="71">
        <v>85</v>
      </c>
      <c r="F10" s="71">
        <v>98</v>
      </c>
      <c r="G10" s="71">
        <v>92</v>
      </c>
      <c r="H10" s="74"/>
      <c r="I10" s="77">
        <f>+H10/G10</f>
        <v>0</v>
      </c>
      <c r="J10" s="17" t="s">
        <v>141</v>
      </c>
      <c r="K10" s="125">
        <f>1675781*10</f>
        <v>16757810</v>
      </c>
      <c r="L10" s="24">
        <v>16757810</v>
      </c>
      <c r="M10" s="18"/>
      <c r="N10" s="24"/>
      <c r="O10" s="18"/>
      <c r="P10" s="24"/>
      <c r="Q10" s="18"/>
      <c r="R10" s="24"/>
      <c r="S10" s="19">
        <f>+K10+M10+O10+Q10</f>
        <v>16757810</v>
      </c>
      <c r="T10" s="19">
        <f>+L10+N10+P10+R10</f>
        <v>16757810</v>
      </c>
      <c r="U10" s="20">
        <f>+T10/S10</f>
        <v>1</v>
      </c>
      <c r="V10" s="35"/>
    </row>
    <row r="11" spans="1:22" ht="23.25" customHeight="1" x14ac:dyDescent="0.25">
      <c r="A11" s="108"/>
      <c r="B11" s="74"/>
      <c r="C11" s="74"/>
      <c r="D11" s="71"/>
      <c r="E11" s="71"/>
      <c r="F11" s="71"/>
      <c r="G11" s="71"/>
      <c r="H11" s="74"/>
      <c r="I11" s="77"/>
      <c r="J11" s="2"/>
      <c r="K11" s="4"/>
      <c r="L11" s="25"/>
      <c r="M11" s="4"/>
      <c r="N11" s="25"/>
      <c r="O11" s="4"/>
      <c r="P11" s="25"/>
      <c r="Q11" s="4"/>
      <c r="R11" s="25"/>
      <c r="S11" s="19">
        <f t="shared" ref="S11:T74" si="0">+K11+M11+O11+Q11</f>
        <v>0</v>
      </c>
      <c r="T11" s="19">
        <f t="shared" si="0"/>
        <v>0</v>
      </c>
      <c r="U11" s="20" t="e">
        <f t="shared" ref="U11:U74" si="1">+T11/S11</f>
        <v>#DIV/0!</v>
      </c>
      <c r="V11" s="36"/>
    </row>
    <row r="12" spans="1:22" ht="23.25" customHeight="1" x14ac:dyDescent="0.25">
      <c r="A12" s="108"/>
      <c r="B12" s="74"/>
      <c r="C12" s="74"/>
      <c r="D12" s="71"/>
      <c r="E12" s="71"/>
      <c r="F12" s="71"/>
      <c r="G12" s="71"/>
      <c r="H12" s="74"/>
      <c r="I12" s="77"/>
      <c r="J12" s="2"/>
      <c r="K12" s="4"/>
      <c r="L12" s="26"/>
      <c r="M12" s="4"/>
      <c r="N12" s="26"/>
      <c r="O12" s="4"/>
      <c r="P12" s="26"/>
      <c r="Q12" s="4"/>
      <c r="R12" s="26"/>
      <c r="S12" s="19">
        <f t="shared" si="0"/>
        <v>0</v>
      </c>
      <c r="T12" s="19">
        <f t="shared" si="0"/>
        <v>0</v>
      </c>
      <c r="U12" s="20" t="e">
        <f t="shared" si="1"/>
        <v>#DIV/0!</v>
      </c>
      <c r="V12" s="37"/>
    </row>
    <row r="13" spans="1:22" ht="23.25" customHeight="1" thickBot="1" x14ac:dyDescent="0.3">
      <c r="A13" s="109"/>
      <c r="B13" s="75"/>
      <c r="C13" s="75"/>
      <c r="D13" s="72"/>
      <c r="E13" s="72"/>
      <c r="F13" s="72"/>
      <c r="G13" s="72"/>
      <c r="H13" s="75"/>
      <c r="I13" s="78"/>
      <c r="J13" s="8"/>
      <c r="K13" s="9"/>
      <c r="L13" s="27"/>
      <c r="M13" s="9"/>
      <c r="N13" s="27"/>
      <c r="O13" s="9"/>
      <c r="P13" s="27"/>
      <c r="Q13" s="9"/>
      <c r="R13" s="27"/>
      <c r="S13" s="19">
        <f t="shared" si="0"/>
        <v>0</v>
      </c>
      <c r="T13" s="19">
        <f t="shared" si="0"/>
        <v>0</v>
      </c>
      <c r="U13" s="20" t="e">
        <f t="shared" si="1"/>
        <v>#DIV/0!</v>
      </c>
      <c r="V13" s="38"/>
    </row>
    <row r="14" spans="1:22" ht="33.75" x14ac:dyDescent="0.25">
      <c r="A14" s="107">
        <v>2</v>
      </c>
      <c r="B14" s="74" t="s">
        <v>91</v>
      </c>
      <c r="C14" s="70" t="s">
        <v>93</v>
      </c>
      <c r="D14" s="70" t="s">
        <v>94</v>
      </c>
      <c r="E14" s="70">
        <v>15</v>
      </c>
      <c r="F14" s="70">
        <v>15</v>
      </c>
      <c r="G14" s="70">
        <v>15</v>
      </c>
      <c r="H14" s="73">
        <v>15</v>
      </c>
      <c r="I14" s="77">
        <f t="shared" ref="I14" si="2">+H14/G14</f>
        <v>1</v>
      </c>
      <c r="J14" s="6" t="s">
        <v>137</v>
      </c>
      <c r="K14" s="124">
        <v>10773070</v>
      </c>
      <c r="L14" s="30">
        <v>10773070</v>
      </c>
      <c r="M14" s="7"/>
      <c r="N14" s="28"/>
      <c r="O14" s="7"/>
      <c r="P14" s="28"/>
      <c r="Q14" s="7"/>
      <c r="R14" s="28"/>
      <c r="S14" s="19">
        <f t="shared" si="0"/>
        <v>10773070</v>
      </c>
      <c r="T14" s="19">
        <f t="shared" si="0"/>
        <v>10773070</v>
      </c>
      <c r="U14" s="20">
        <f t="shared" si="1"/>
        <v>1</v>
      </c>
      <c r="V14" s="39"/>
    </row>
    <row r="15" spans="1:22" ht="56.25" x14ac:dyDescent="0.25">
      <c r="A15" s="108"/>
      <c r="B15" s="74"/>
      <c r="C15" s="71"/>
      <c r="D15" s="71"/>
      <c r="E15" s="71"/>
      <c r="F15" s="71"/>
      <c r="G15" s="71"/>
      <c r="H15" s="74"/>
      <c r="I15" s="77"/>
      <c r="J15" s="2" t="s">
        <v>142</v>
      </c>
      <c r="K15" s="4"/>
      <c r="L15" s="25"/>
      <c r="M15" s="4"/>
      <c r="N15" s="26"/>
      <c r="O15" s="4"/>
      <c r="P15" s="26"/>
      <c r="Q15" s="4"/>
      <c r="R15" s="26"/>
      <c r="S15" s="19">
        <f t="shared" si="0"/>
        <v>0</v>
      </c>
      <c r="T15" s="19">
        <f t="shared" si="0"/>
        <v>0</v>
      </c>
      <c r="U15" s="20" t="e">
        <f t="shared" si="1"/>
        <v>#DIV/0!</v>
      </c>
      <c r="V15" s="37"/>
    </row>
    <row r="16" spans="1:22" ht="23.25" customHeight="1" x14ac:dyDescent="0.25">
      <c r="A16" s="108"/>
      <c r="B16" s="74"/>
      <c r="C16" s="71"/>
      <c r="D16" s="71"/>
      <c r="E16" s="71"/>
      <c r="F16" s="71"/>
      <c r="G16" s="71"/>
      <c r="H16" s="74"/>
      <c r="I16" s="77"/>
      <c r="J16" s="2"/>
      <c r="K16" s="4"/>
      <c r="L16" s="25"/>
      <c r="M16" s="4"/>
      <c r="N16" s="25"/>
      <c r="O16" s="4"/>
      <c r="P16" s="25"/>
      <c r="Q16" s="4"/>
      <c r="R16" s="25"/>
      <c r="S16" s="19">
        <f t="shared" si="0"/>
        <v>0</v>
      </c>
      <c r="T16" s="19">
        <f t="shared" si="0"/>
        <v>0</v>
      </c>
      <c r="U16" s="20" t="e">
        <f t="shared" si="1"/>
        <v>#DIV/0!</v>
      </c>
      <c r="V16" s="36"/>
    </row>
    <row r="17" spans="1:22" ht="23.25" customHeight="1" thickBot="1" x14ac:dyDescent="0.3">
      <c r="A17" s="109"/>
      <c r="B17" s="75"/>
      <c r="C17" s="72"/>
      <c r="D17" s="72"/>
      <c r="E17" s="72"/>
      <c r="F17" s="72"/>
      <c r="G17" s="72"/>
      <c r="H17" s="75"/>
      <c r="I17" s="78"/>
      <c r="J17" s="8"/>
      <c r="K17" s="9"/>
      <c r="L17" s="29"/>
      <c r="M17" s="9"/>
      <c r="N17" s="29"/>
      <c r="O17" s="9"/>
      <c r="P17" s="29"/>
      <c r="Q17" s="9"/>
      <c r="R17" s="29"/>
      <c r="S17" s="19">
        <f t="shared" si="0"/>
        <v>0</v>
      </c>
      <c r="T17" s="19">
        <f t="shared" si="0"/>
        <v>0</v>
      </c>
      <c r="U17" s="20" t="e">
        <f t="shared" si="1"/>
        <v>#DIV/0!</v>
      </c>
      <c r="V17" s="40"/>
    </row>
    <row r="18" spans="1:22" ht="26.25" customHeight="1" x14ac:dyDescent="0.25">
      <c r="A18" s="107">
        <v>3</v>
      </c>
      <c r="B18" s="74" t="s">
        <v>91</v>
      </c>
      <c r="C18" s="70" t="s">
        <v>95</v>
      </c>
      <c r="D18" s="70" t="s">
        <v>96</v>
      </c>
      <c r="E18" s="70">
        <v>82.3</v>
      </c>
      <c r="F18" s="70">
        <v>95</v>
      </c>
      <c r="G18" s="70">
        <v>88</v>
      </c>
      <c r="H18" s="73"/>
      <c r="I18" s="77">
        <f t="shared" ref="I18" si="3">+H18/G18</f>
        <v>0</v>
      </c>
      <c r="J18" s="6"/>
      <c r="K18" s="7"/>
      <c r="L18" s="28"/>
      <c r="M18" s="7"/>
      <c r="N18" s="28"/>
      <c r="O18" s="7"/>
      <c r="P18" s="28"/>
      <c r="Q18" s="7"/>
      <c r="R18" s="28"/>
      <c r="S18" s="19">
        <f t="shared" si="0"/>
        <v>0</v>
      </c>
      <c r="T18" s="19">
        <f t="shared" si="0"/>
        <v>0</v>
      </c>
      <c r="U18" s="20" t="e">
        <f t="shared" si="1"/>
        <v>#DIV/0!</v>
      </c>
      <c r="V18" s="39"/>
    </row>
    <row r="19" spans="1:22" ht="23.25" customHeight="1" x14ac:dyDescent="0.25">
      <c r="A19" s="108"/>
      <c r="B19" s="74"/>
      <c r="C19" s="71"/>
      <c r="D19" s="71"/>
      <c r="E19" s="71"/>
      <c r="F19" s="71"/>
      <c r="G19" s="71"/>
      <c r="H19" s="74"/>
      <c r="I19" s="77"/>
      <c r="J19" s="2"/>
      <c r="K19" s="4"/>
      <c r="L19" s="26"/>
      <c r="M19" s="4"/>
      <c r="N19" s="26"/>
      <c r="O19" s="4"/>
      <c r="P19" s="26"/>
      <c r="Q19" s="4"/>
      <c r="R19" s="26"/>
      <c r="S19" s="19">
        <f t="shared" si="0"/>
        <v>0</v>
      </c>
      <c r="T19" s="19">
        <f t="shared" si="0"/>
        <v>0</v>
      </c>
      <c r="U19" s="20" t="e">
        <f t="shared" si="1"/>
        <v>#DIV/0!</v>
      </c>
      <c r="V19" s="37"/>
    </row>
    <row r="20" spans="1:22" ht="23.25" customHeight="1" x14ac:dyDescent="0.25">
      <c r="A20" s="108"/>
      <c r="B20" s="74"/>
      <c r="C20" s="71"/>
      <c r="D20" s="71"/>
      <c r="E20" s="71"/>
      <c r="F20" s="71"/>
      <c r="G20" s="71"/>
      <c r="H20" s="74"/>
      <c r="I20" s="77"/>
      <c r="J20" s="2"/>
      <c r="K20" s="4"/>
      <c r="L20" s="26"/>
      <c r="M20" s="4"/>
      <c r="N20" s="26"/>
      <c r="O20" s="4"/>
      <c r="P20" s="26"/>
      <c r="Q20" s="4"/>
      <c r="R20" s="26"/>
      <c r="S20" s="19">
        <f t="shared" si="0"/>
        <v>0</v>
      </c>
      <c r="T20" s="19">
        <f t="shared" si="0"/>
        <v>0</v>
      </c>
      <c r="U20" s="20" t="e">
        <f t="shared" si="1"/>
        <v>#DIV/0!</v>
      </c>
      <c r="V20" s="37"/>
    </row>
    <row r="21" spans="1:22" ht="23.25" customHeight="1" thickBot="1" x14ac:dyDescent="0.3">
      <c r="A21" s="109"/>
      <c r="B21" s="75"/>
      <c r="C21" s="72"/>
      <c r="D21" s="72"/>
      <c r="E21" s="72"/>
      <c r="F21" s="72"/>
      <c r="G21" s="72"/>
      <c r="H21" s="75"/>
      <c r="I21" s="78"/>
      <c r="J21" s="8"/>
      <c r="K21" s="9"/>
      <c r="L21" s="27"/>
      <c r="M21" s="9"/>
      <c r="N21" s="27"/>
      <c r="O21" s="9"/>
      <c r="P21" s="27"/>
      <c r="Q21" s="9"/>
      <c r="R21" s="27"/>
      <c r="S21" s="19">
        <f t="shared" si="0"/>
        <v>0</v>
      </c>
      <c r="T21" s="19">
        <f t="shared" si="0"/>
        <v>0</v>
      </c>
      <c r="U21" s="20" t="e">
        <f t="shared" si="1"/>
        <v>#DIV/0!</v>
      </c>
      <c r="V21" s="38"/>
    </row>
    <row r="22" spans="1:22" ht="26.25" customHeight="1" x14ac:dyDescent="0.25">
      <c r="A22" s="107">
        <v>4</v>
      </c>
      <c r="B22" s="74" t="s">
        <v>91</v>
      </c>
      <c r="C22" s="70" t="s">
        <v>97</v>
      </c>
      <c r="D22" s="70" t="s">
        <v>98</v>
      </c>
      <c r="E22" s="70">
        <v>48</v>
      </c>
      <c r="F22" s="70">
        <v>48</v>
      </c>
      <c r="G22" s="70">
        <v>48</v>
      </c>
      <c r="H22" s="73"/>
      <c r="I22" s="77">
        <f t="shared" ref="I22" si="4">+H22/G22</f>
        <v>0</v>
      </c>
      <c r="J22" s="6"/>
      <c r="K22" s="7"/>
      <c r="L22" s="30"/>
      <c r="M22" s="7"/>
      <c r="N22" s="30"/>
      <c r="O22" s="7"/>
      <c r="P22" s="30"/>
      <c r="Q22" s="7"/>
      <c r="R22" s="30"/>
      <c r="S22" s="19">
        <f t="shared" si="0"/>
        <v>0</v>
      </c>
      <c r="T22" s="19">
        <f t="shared" si="0"/>
        <v>0</v>
      </c>
      <c r="U22" s="20" t="e">
        <f t="shared" si="1"/>
        <v>#DIV/0!</v>
      </c>
      <c r="V22" s="41"/>
    </row>
    <row r="23" spans="1:22" ht="23.25" customHeight="1" x14ac:dyDescent="0.25">
      <c r="A23" s="108"/>
      <c r="B23" s="74"/>
      <c r="C23" s="71"/>
      <c r="D23" s="71"/>
      <c r="E23" s="71"/>
      <c r="F23" s="71"/>
      <c r="G23" s="71"/>
      <c r="H23" s="74"/>
      <c r="I23" s="77"/>
      <c r="J23" s="2"/>
      <c r="K23" s="4"/>
      <c r="L23" s="25"/>
      <c r="M23" s="4"/>
      <c r="N23" s="25"/>
      <c r="O23" s="4"/>
      <c r="P23" s="25"/>
      <c r="Q23" s="4"/>
      <c r="R23" s="25"/>
      <c r="S23" s="19">
        <f t="shared" si="0"/>
        <v>0</v>
      </c>
      <c r="T23" s="19">
        <f t="shared" si="0"/>
        <v>0</v>
      </c>
      <c r="U23" s="20" t="e">
        <f t="shared" si="1"/>
        <v>#DIV/0!</v>
      </c>
      <c r="V23" s="36"/>
    </row>
    <row r="24" spans="1:22" ht="23.25" customHeight="1" x14ac:dyDescent="0.25">
      <c r="A24" s="108"/>
      <c r="B24" s="74"/>
      <c r="C24" s="71"/>
      <c r="D24" s="71"/>
      <c r="E24" s="71"/>
      <c r="F24" s="71"/>
      <c r="G24" s="71"/>
      <c r="H24" s="74"/>
      <c r="I24" s="77"/>
      <c r="J24" s="2"/>
      <c r="K24" s="4"/>
      <c r="L24" s="26"/>
      <c r="M24" s="4"/>
      <c r="N24" s="26"/>
      <c r="O24" s="4"/>
      <c r="P24" s="26"/>
      <c r="Q24" s="4"/>
      <c r="R24" s="26"/>
      <c r="S24" s="19">
        <f t="shared" si="0"/>
        <v>0</v>
      </c>
      <c r="T24" s="19">
        <f t="shared" si="0"/>
        <v>0</v>
      </c>
      <c r="U24" s="20" t="e">
        <f t="shared" si="1"/>
        <v>#DIV/0!</v>
      </c>
      <c r="V24" s="37"/>
    </row>
    <row r="25" spans="1:22" ht="23.25" customHeight="1" thickBot="1" x14ac:dyDescent="0.3">
      <c r="A25" s="109"/>
      <c r="B25" s="75"/>
      <c r="C25" s="72"/>
      <c r="D25" s="72"/>
      <c r="E25" s="72"/>
      <c r="F25" s="72"/>
      <c r="G25" s="72"/>
      <c r="H25" s="75"/>
      <c r="I25" s="78"/>
      <c r="J25" s="8"/>
      <c r="K25" s="9"/>
      <c r="L25" s="27"/>
      <c r="M25" s="9"/>
      <c r="N25" s="27"/>
      <c r="O25" s="9"/>
      <c r="P25" s="27"/>
      <c r="Q25" s="9"/>
      <c r="R25" s="27"/>
      <c r="S25" s="19">
        <f t="shared" si="0"/>
        <v>0</v>
      </c>
      <c r="T25" s="19">
        <f t="shared" si="0"/>
        <v>0</v>
      </c>
      <c r="U25" s="20" t="e">
        <f t="shared" si="1"/>
        <v>#DIV/0!</v>
      </c>
      <c r="V25" s="38"/>
    </row>
    <row r="26" spans="1:22" ht="26.25" customHeight="1" x14ac:dyDescent="0.25">
      <c r="A26" s="107">
        <v>5</v>
      </c>
      <c r="B26" s="74" t="s">
        <v>91</v>
      </c>
      <c r="C26" s="70" t="s">
        <v>99</v>
      </c>
      <c r="D26" s="70" t="s">
        <v>100</v>
      </c>
      <c r="E26" s="70">
        <v>1</v>
      </c>
      <c r="F26" s="70">
        <v>1</v>
      </c>
      <c r="G26" s="70">
        <v>1</v>
      </c>
      <c r="H26" s="73"/>
      <c r="I26" s="77">
        <f t="shared" ref="I26" si="5">+H26/G26</f>
        <v>0</v>
      </c>
      <c r="J26" s="6"/>
      <c r="K26" s="7"/>
      <c r="L26" s="28"/>
      <c r="M26" s="7"/>
      <c r="N26" s="28"/>
      <c r="O26" s="7"/>
      <c r="P26" s="28"/>
      <c r="Q26" s="7"/>
      <c r="R26" s="28"/>
      <c r="S26" s="19">
        <f t="shared" si="0"/>
        <v>0</v>
      </c>
      <c r="T26" s="19">
        <f t="shared" si="0"/>
        <v>0</v>
      </c>
      <c r="U26" s="20" t="e">
        <f t="shared" si="1"/>
        <v>#DIV/0!</v>
      </c>
      <c r="V26" s="39"/>
    </row>
    <row r="27" spans="1:22" ht="23.25" customHeight="1" x14ac:dyDescent="0.25">
      <c r="A27" s="108"/>
      <c r="B27" s="74"/>
      <c r="C27" s="71"/>
      <c r="D27" s="71"/>
      <c r="E27" s="71"/>
      <c r="F27" s="71"/>
      <c r="G27" s="71"/>
      <c r="H27" s="74"/>
      <c r="I27" s="77"/>
      <c r="J27" s="2"/>
      <c r="K27" s="4"/>
      <c r="L27" s="26"/>
      <c r="M27" s="4"/>
      <c r="N27" s="26"/>
      <c r="O27" s="4"/>
      <c r="P27" s="26"/>
      <c r="Q27" s="4"/>
      <c r="R27" s="26"/>
      <c r="S27" s="19">
        <f t="shared" si="0"/>
        <v>0</v>
      </c>
      <c r="T27" s="19">
        <f t="shared" si="0"/>
        <v>0</v>
      </c>
      <c r="U27" s="20" t="e">
        <f t="shared" si="1"/>
        <v>#DIV/0!</v>
      </c>
      <c r="V27" s="37"/>
    </row>
    <row r="28" spans="1:22" ht="23.25" customHeight="1" x14ac:dyDescent="0.25">
      <c r="A28" s="108"/>
      <c r="B28" s="74"/>
      <c r="C28" s="71"/>
      <c r="D28" s="71"/>
      <c r="E28" s="71"/>
      <c r="F28" s="71"/>
      <c r="G28" s="71"/>
      <c r="H28" s="74"/>
      <c r="I28" s="77"/>
      <c r="J28" s="2"/>
      <c r="K28" s="4"/>
      <c r="L28" s="25"/>
      <c r="M28" s="4"/>
      <c r="N28" s="25"/>
      <c r="O28" s="4"/>
      <c r="P28" s="25"/>
      <c r="Q28" s="4"/>
      <c r="R28" s="25"/>
      <c r="S28" s="19">
        <f t="shared" si="0"/>
        <v>0</v>
      </c>
      <c r="T28" s="19">
        <f t="shared" si="0"/>
        <v>0</v>
      </c>
      <c r="U28" s="20" t="e">
        <f t="shared" si="1"/>
        <v>#DIV/0!</v>
      </c>
      <c r="V28" s="36"/>
    </row>
    <row r="29" spans="1:22" ht="23.25" customHeight="1" thickBot="1" x14ac:dyDescent="0.3">
      <c r="A29" s="109"/>
      <c r="B29" s="75"/>
      <c r="C29" s="72"/>
      <c r="D29" s="72"/>
      <c r="E29" s="72"/>
      <c r="F29" s="72"/>
      <c r="G29" s="72"/>
      <c r="H29" s="75"/>
      <c r="I29" s="78"/>
      <c r="J29" s="8"/>
      <c r="K29" s="9"/>
      <c r="L29" s="29"/>
      <c r="M29" s="9"/>
      <c r="N29" s="29"/>
      <c r="O29" s="9"/>
      <c r="P29" s="29"/>
      <c r="Q29" s="9"/>
      <c r="R29" s="29"/>
      <c r="S29" s="19">
        <f t="shared" si="0"/>
        <v>0</v>
      </c>
      <c r="T29" s="19">
        <f t="shared" si="0"/>
        <v>0</v>
      </c>
      <c r="U29" s="20" t="e">
        <f t="shared" si="1"/>
        <v>#DIV/0!</v>
      </c>
      <c r="V29" s="40"/>
    </row>
    <row r="30" spans="1:22" ht="23.25" customHeight="1" x14ac:dyDescent="0.25">
      <c r="A30" s="107">
        <v>6</v>
      </c>
      <c r="B30" s="74" t="s">
        <v>91</v>
      </c>
      <c r="C30" s="70" t="s">
        <v>101</v>
      </c>
      <c r="D30" s="70" t="s">
        <v>102</v>
      </c>
      <c r="E30" s="70">
        <v>56</v>
      </c>
      <c r="F30" s="70">
        <v>80</v>
      </c>
      <c r="G30" s="70">
        <v>70</v>
      </c>
      <c r="H30" s="73"/>
      <c r="I30" s="77">
        <f t="shared" ref="I30" si="6">+H30/G30</f>
        <v>0</v>
      </c>
      <c r="J30" s="6"/>
      <c r="K30" s="7"/>
      <c r="L30" s="28"/>
      <c r="M30" s="7"/>
      <c r="N30" s="28"/>
      <c r="O30" s="7"/>
      <c r="P30" s="28"/>
      <c r="Q30" s="7"/>
      <c r="R30" s="28"/>
      <c r="S30" s="19">
        <f t="shared" si="0"/>
        <v>0</v>
      </c>
      <c r="T30" s="19">
        <f t="shared" si="0"/>
        <v>0</v>
      </c>
      <c r="U30" s="20" t="e">
        <f t="shared" si="1"/>
        <v>#DIV/0!</v>
      </c>
      <c r="V30" s="39"/>
    </row>
    <row r="31" spans="1:22" ht="23.25" customHeight="1" x14ac:dyDescent="0.25">
      <c r="A31" s="108"/>
      <c r="B31" s="74"/>
      <c r="C31" s="71"/>
      <c r="D31" s="71"/>
      <c r="E31" s="71"/>
      <c r="F31" s="71"/>
      <c r="G31" s="71"/>
      <c r="H31" s="74"/>
      <c r="I31" s="77"/>
      <c r="J31" s="2"/>
      <c r="K31" s="4"/>
      <c r="L31" s="26"/>
      <c r="M31" s="4"/>
      <c r="N31" s="26"/>
      <c r="O31" s="4"/>
      <c r="P31" s="26"/>
      <c r="Q31" s="4"/>
      <c r="R31" s="26"/>
      <c r="S31" s="19">
        <f t="shared" si="0"/>
        <v>0</v>
      </c>
      <c r="T31" s="19">
        <f t="shared" si="0"/>
        <v>0</v>
      </c>
      <c r="U31" s="20" t="e">
        <f t="shared" si="1"/>
        <v>#DIV/0!</v>
      </c>
      <c r="V31" s="37"/>
    </row>
    <row r="32" spans="1:22" ht="23.25" customHeight="1" x14ac:dyDescent="0.25">
      <c r="A32" s="108"/>
      <c r="B32" s="74"/>
      <c r="C32" s="71"/>
      <c r="D32" s="71"/>
      <c r="E32" s="71"/>
      <c r="F32" s="71"/>
      <c r="G32" s="71"/>
      <c r="H32" s="74"/>
      <c r="I32" s="77"/>
      <c r="J32" s="2"/>
      <c r="K32" s="4"/>
      <c r="L32" s="26"/>
      <c r="M32" s="4"/>
      <c r="N32" s="26"/>
      <c r="O32" s="4"/>
      <c r="P32" s="26"/>
      <c r="Q32" s="4"/>
      <c r="R32" s="26"/>
      <c r="S32" s="19">
        <f t="shared" si="0"/>
        <v>0</v>
      </c>
      <c r="T32" s="19">
        <f t="shared" si="0"/>
        <v>0</v>
      </c>
      <c r="U32" s="20" t="e">
        <f t="shared" si="1"/>
        <v>#DIV/0!</v>
      </c>
      <c r="V32" s="37"/>
    </row>
    <row r="33" spans="1:22" ht="23.25" customHeight="1" thickBot="1" x14ac:dyDescent="0.3">
      <c r="A33" s="109"/>
      <c r="B33" s="75"/>
      <c r="C33" s="72"/>
      <c r="D33" s="72"/>
      <c r="E33" s="72"/>
      <c r="F33" s="72"/>
      <c r="G33" s="72"/>
      <c r="H33" s="75"/>
      <c r="I33" s="78"/>
      <c r="J33" s="8"/>
      <c r="K33" s="9"/>
      <c r="L33" s="27"/>
      <c r="M33" s="9"/>
      <c r="N33" s="27"/>
      <c r="O33" s="9"/>
      <c r="P33" s="27"/>
      <c r="Q33" s="9"/>
      <c r="R33" s="27"/>
      <c r="S33" s="19">
        <f t="shared" si="0"/>
        <v>0</v>
      </c>
      <c r="T33" s="19">
        <f t="shared" si="0"/>
        <v>0</v>
      </c>
      <c r="U33" s="20" t="e">
        <f t="shared" si="1"/>
        <v>#DIV/0!</v>
      </c>
      <c r="V33" s="38"/>
    </row>
    <row r="34" spans="1:22" ht="33.75" x14ac:dyDescent="0.25">
      <c r="A34" s="107">
        <v>7</v>
      </c>
      <c r="B34" s="74" t="s">
        <v>91</v>
      </c>
      <c r="C34" s="70" t="s">
        <v>103</v>
      </c>
      <c r="D34" s="70" t="s">
        <v>104</v>
      </c>
      <c r="E34" s="70">
        <v>0</v>
      </c>
      <c r="F34" s="70">
        <v>1</v>
      </c>
      <c r="G34" s="70">
        <v>0.5</v>
      </c>
      <c r="H34" s="73"/>
      <c r="I34" s="77">
        <f t="shared" ref="I34" si="7">+H34/G34</f>
        <v>0</v>
      </c>
      <c r="J34" s="6" t="s">
        <v>184</v>
      </c>
      <c r="K34" s="7"/>
      <c r="L34" s="30"/>
      <c r="M34" s="7"/>
      <c r="N34" s="30"/>
      <c r="O34" s="7"/>
      <c r="P34" s="30"/>
      <c r="Q34" s="7"/>
      <c r="R34" s="30"/>
      <c r="S34" s="19">
        <f t="shared" si="0"/>
        <v>0</v>
      </c>
      <c r="T34" s="19">
        <f t="shared" si="0"/>
        <v>0</v>
      </c>
      <c r="U34" s="20" t="e">
        <f t="shared" si="1"/>
        <v>#DIV/0!</v>
      </c>
      <c r="V34" s="41"/>
    </row>
    <row r="35" spans="1:22" ht="23.25" customHeight="1" x14ac:dyDescent="0.25">
      <c r="A35" s="108"/>
      <c r="B35" s="74"/>
      <c r="C35" s="71"/>
      <c r="D35" s="71"/>
      <c r="E35" s="71"/>
      <c r="F35" s="71"/>
      <c r="G35" s="71"/>
      <c r="H35" s="74"/>
      <c r="I35" s="77"/>
      <c r="J35" s="2" t="s">
        <v>185</v>
      </c>
      <c r="K35" s="126">
        <v>17800</v>
      </c>
      <c r="L35" s="25">
        <v>17800</v>
      </c>
      <c r="M35" s="4"/>
      <c r="N35" s="25"/>
      <c r="O35" s="4"/>
      <c r="P35" s="25"/>
      <c r="Q35" s="4"/>
      <c r="R35" s="25"/>
      <c r="S35" s="19">
        <f t="shared" si="0"/>
        <v>17800</v>
      </c>
      <c r="T35" s="19">
        <f t="shared" si="0"/>
        <v>17800</v>
      </c>
      <c r="U35" s="20">
        <f t="shared" si="1"/>
        <v>1</v>
      </c>
      <c r="V35" s="36"/>
    </row>
    <row r="36" spans="1:22" ht="23.25" customHeight="1" x14ac:dyDescent="0.25">
      <c r="A36" s="108"/>
      <c r="B36" s="74"/>
      <c r="C36" s="71"/>
      <c r="D36" s="71"/>
      <c r="E36" s="71"/>
      <c r="F36" s="71"/>
      <c r="G36" s="71"/>
      <c r="H36" s="74"/>
      <c r="I36" s="77"/>
      <c r="J36" s="2"/>
      <c r="K36" s="4"/>
      <c r="L36" s="26"/>
      <c r="M36" s="4"/>
      <c r="N36" s="26"/>
      <c r="O36" s="4"/>
      <c r="P36" s="26"/>
      <c r="Q36" s="4"/>
      <c r="R36" s="26"/>
      <c r="S36" s="19">
        <f t="shared" si="0"/>
        <v>0</v>
      </c>
      <c r="T36" s="19">
        <f t="shared" si="0"/>
        <v>0</v>
      </c>
      <c r="U36" s="20" t="e">
        <f t="shared" si="1"/>
        <v>#DIV/0!</v>
      </c>
      <c r="V36" s="37"/>
    </row>
    <row r="37" spans="1:22" ht="23.25" customHeight="1" thickBot="1" x14ac:dyDescent="0.3">
      <c r="A37" s="109"/>
      <c r="B37" s="75"/>
      <c r="C37" s="72"/>
      <c r="D37" s="72"/>
      <c r="E37" s="72"/>
      <c r="F37" s="72"/>
      <c r="G37" s="72"/>
      <c r="H37" s="75"/>
      <c r="I37" s="78"/>
      <c r="J37" s="8"/>
      <c r="K37" s="9"/>
      <c r="L37" s="27"/>
      <c r="M37" s="9"/>
      <c r="N37" s="27"/>
      <c r="O37" s="9"/>
      <c r="P37" s="27"/>
      <c r="Q37" s="9"/>
      <c r="R37" s="27"/>
      <c r="S37" s="19">
        <f t="shared" si="0"/>
        <v>0</v>
      </c>
      <c r="T37" s="19">
        <f t="shared" si="0"/>
        <v>0</v>
      </c>
      <c r="U37" s="20" t="e">
        <f t="shared" si="1"/>
        <v>#DIV/0!</v>
      </c>
      <c r="V37" s="38"/>
    </row>
    <row r="38" spans="1:22" ht="33.75" x14ac:dyDescent="0.25">
      <c r="A38" s="107">
        <v>8</v>
      </c>
      <c r="B38" s="74" t="s">
        <v>91</v>
      </c>
      <c r="C38" s="70" t="s">
        <v>105</v>
      </c>
      <c r="D38" s="70" t="s">
        <v>106</v>
      </c>
      <c r="E38" s="70">
        <v>0</v>
      </c>
      <c r="F38" s="70">
        <v>1</v>
      </c>
      <c r="G38" s="70">
        <v>0.5</v>
      </c>
      <c r="H38" s="73"/>
      <c r="I38" s="77">
        <f t="shared" ref="I38" si="8">+H38/G38</f>
        <v>0</v>
      </c>
      <c r="J38" s="6" t="s">
        <v>190</v>
      </c>
      <c r="K38" s="124">
        <f>84000000-50857810</f>
        <v>33142190</v>
      </c>
      <c r="L38" s="28">
        <v>33142185</v>
      </c>
      <c r="M38" s="7"/>
      <c r="N38" s="28"/>
      <c r="O38" s="7"/>
      <c r="P38" s="28"/>
      <c r="Q38" s="7"/>
      <c r="R38" s="28"/>
      <c r="S38" s="19">
        <f t="shared" si="0"/>
        <v>33142190</v>
      </c>
      <c r="T38" s="19">
        <f t="shared" si="0"/>
        <v>33142185</v>
      </c>
      <c r="U38" s="20">
        <f t="shared" si="1"/>
        <v>0.99999984913489426</v>
      </c>
      <c r="V38" s="39"/>
    </row>
    <row r="39" spans="1:22" ht="23.25" customHeight="1" x14ac:dyDescent="0.25">
      <c r="A39" s="108"/>
      <c r="B39" s="74"/>
      <c r="C39" s="71"/>
      <c r="D39" s="71"/>
      <c r="E39" s="71"/>
      <c r="F39" s="71"/>
      <c r="G39" s="71"/>
      <c r="H39" s="74"/>
      <c r="I39" s="77"/>
      <c r="J39" s="2"/>
      <c r="K39" s="65"/>
      <c r="L39" s="26"/>
      <c r="M39" s="4"/>
      <c r="N39" s="26"/>
      <c r="O39" s="4"/>
      <c r="P39" s="26"/>
      <c r="Q39" s="4"/>
      <c r="R39" s="26"/>
      <c r="S39" s="19">
        <f t="shared" si="0"/>
        <v>0</v>
      </c>
      <c r="T39" s="19">
        <f t="shared" si="0"/>
        <v>0</v>
      </c>
      <c r="U39" s="20" t="e">
        <f t="shared" si="1"/>
        <v>#DIV/0!</v>
      </c>
      <c r="V39" s="37"/>
    </row>
    <row r="40" spans="1:22" ht="23.25" customHeight="1" x14ac:dyDescent="0.25">
      <c r="A40" s="108"/>
      <c r="B40" s="74"/>
      <c r="C40" s="71"/>
      <c r="D40" s="71"/>
      <c r="E40" s="71"/>
      <c r="F40" s="71"/>
      <c r="G40" s="71"/>
      <c r="H40" s="74"/>
      <c r="I40" s="77"/>
      <c r="J40" s="2"/>
      <c r="K40" s="4"/>
      <c r="L40" s="25"/>
      <c r="M40" s="4"/>
      <c r="N40" s="25"/>
      <c r="O40" s="4"/>
      <c r="P40" s="25"/>
      <c r="Q40" s="4"/>
      <c r="R40" s="25"/>
      <c r="S40" s="19">
        <f t="shared" si="0"/>
        <v>0</v>
      </c>
      <c r="T40" s="19">
        <f t="shared" si="0"/>
        <v>0</v>
      </c>
      <c r="U40" s="20" t="e">
        <f t="shared" si="1"/>
        <v>#DIV/0!</v>
      </c>
      <c r="V40" s="36"/>
    </row>
    <row r="41" spans="1:22" ht="23.25" customHeight="1" thickBot="1" x14ac:dyDescent="0.3">
      <c r="A41" s="109"/>
      <c r="B41" s="75"/>
      <c r="C41" s="72"/>
      <c r="D41" s="72"/>
      <c r="E41" s="72"/>
      <c r="F41" s="72"/>
      <c r="G41" s="72"/>
      <c r="H41" s="75"/>
      <c r="I41" s="78"/>
      <c r="J41" s="8"/>
      <c r="K41" s="9"/>
      <c r="L41" s="29"/>
      <c r="M41" s="9"/>
      <c r="N41" s="29"/>
      <c r="O41" s="9"/>
      <c r="P41" s="29"/>
      <c r="Q41" s="9"/>
      <c r="R41" s="29"/>
      <c r="S41" s="19">
        <f t="shared" si="0"/>
        <v>0</v>
      </c>
      <c r="T41" s="19">
        <f t="shared" si="0"/>
        <v>0</v>
      </c>
      <c r="U41" s="20" t="e">
        <f t="shared" si="1"/>
        <v>#DIV/0!</v>
      </c>
      <c r="V41" s="40"/>
    </row>
    <row r="42" spans="1:22" ht="23.25" customHeight="1" x14ac:dyDescent="0.25">
      <c r="A42" s="107">
        <v>9</v>
      </c>
      <c r="B42" s="74" t="s">
        <v>91</v>
      </c>
      <c r="C42" s="70" t="s">
        <v>107</v>
      </c>
      <c r="D42" s="70" t="s">
        <v>108</v>
      </c>
      <c r="E42" s="70">
        <v>0</v>
      </c>
      <c r="F42" s="70">
        <v>1</v>
      </c>
      <c r="G42" s="70">
        <v>0.6</v>
      </c>
      <c r="H42" s="73"/>
      <c r="I42" s="77">
        <f t="shared" ref="I42" si="9">+H42/G42</f>
        <v>0</v>
      </c>
      <c r="J42" s="6"/>
      <c r="K42" s="7"/>
      <c r="L42" s="28"/>
      <c r="M42" s="7"/>
      <c r="N42" s="28"/>
      <c r="O42" s="7"/>
      <c r="P42" s="28"/>
      <c r="Q42" s="7"/>
      <c r="R42" s="28"/>
      <c r="S42" s="19">
        <f t="shared" si="0"/>
        <v>0</v>
      </c>
      <c r="T42" s="19">
        <f t="shared" si="0"/>
        <v>0</v>
      </c>
      <c r="U42" s="20" t="e">
        <f t="shared" si="1"/>
        <v>#DIV/0!</v>
      </c>
      <c r="V42" s="39"/>
    </row>
    <row r="43" spans="1:22" ht="23.25" customHeight="1" x14ac:dyDescent="0.25">
      <c r="A43" s="108"/>
      <c r="B43" s="74"/>
      <c r="C43" s="71"/>
      <c r="D43" s="71"/>
      <c r="E43" s="71"/>
      <c r="F43" s="71"/>
      <c r="G43" s="71"/>
      <c r="H43" s="74"/>
      <c r="I43" s="77"/>
      <c r="J43" s="2"/>
      <c r="K43" s="4"/>
      <c r="L43" s="26"/>
      <c r="M43" s="4"/>
      <c r="N43" s="26"/>
      <c r="O43" s="4"/>
      <c r="P43" s="26"/>
      <c r="Q43" s="4"/>
      <c r="R43" s="26"/>
      <c r="S43" s="19">
        <f t="shared" si="0"/>
        <v>0</v>
      </c>
      <c r="T43" s="19">
        <f t="shared" si="0"/>
        <v>0</v>
      </c>
      <c r="U43" s="20" t="e">
        <f t="shared" si="1"/>
        <v>#DIV/0!</v>
      </c>
      <c r="V43" s="37"/>
    </row>
    <row r="44" spans="1:22" ht="23.25" customHeight="1" x14ac:dyDescent="0.25">
      <c r="A44" s="108"/>
      <c r="B44" s="74"/>
      <c r="C44" s="71"/>
      <c r="D44" s="71"/>
      <c r="E44" s="71"/>
      <c r="F44" s="71"/>
      <c r="G44" s="71"/>
      <c r="H44" s="74"/>
      <c r="I44" s="77"/>
      <c r="J44" s="2"/>
      <c r="K44" s="4"/>
      <c r="L44" s="26"/>
      <c r="M44" s="4"/>
      <c r="N44" s="26"/>
      <c r="O44" s="4"/>
      <c r="P44" s="26"/>
      <c r="Q44" s="4"/>
      <c r="R44" s="26"/>
      <c r="S44" s="19">
        <f t="shared" si="0"/>
        <v>0</v>
      </c>
      <c r="T44" s="19">
        <f t="shared" si="0"/>
        <v>0</v>
      </c>
      <c r="U44" s="20" t="e">
        <f t="shared" si="1"/>
        <v>#DIV/0!</v>
      </c>
      <c r="V44" s="37"/>
    </row>
    <row r="45" spans="1:22" ht="23.25" customHeight="1" thickBot="1" x14ac:dyDescent="0.3">
      <c r="A45" s="109"/>
      <c r="B45" s="75"/>
      <c r="C45" s="72"/>
      <c r="D45" s="72"/>
      <c r="E45" s="72"/>
      <c r="F45" s="72"/>
      <c r="G45" s="72"/>
      <c r="H45" s="75"/>
      <c r="I45" s="78"/>
      <c r="J45" s="8"/>
      <c r="K45" s="9"/>
      <c r="L45" s="27"/>
      <c r="M45" s="9"/>
      <c r="N45" s="27"/>
      <c r="O45" s="9"/>
      <c r="P45" s="27"/>
      <c r="Q45" s="9"/>
      <c r="R45" s="27"/>
      <c r="S45" s="19">
        <f t="shared" si="0"/>
        <v>0</v>
      </c>
      <c r="T45" s="19">
        <f t="shared" si="0"/>
        <v>0</v>
      </c>
      <c r="U45" s="20" t="e">
        <f t="shared" si="1"/>
        <v>#DIV/0!</v>
      </c>
      <c r="V45" s="38"/>
    </row>
    <row r="46" spans="1:22" ht="33.75" x14ac:dyDescent="0.25">
      <c r="A46" s="107">
        <v>10</v>
      </c>
      <c r="B46" s="74" t="s">
        <v>91</v>
      </c>
      <c r="C46" s="70" t="s">
        <v>109</v>
      </c>
      <c r="D46" s="70" t="s">
        <v>110</v>
      </c>
      <c r="E46" s="70">
        <v>0</v>
      </c>
      <c r="F46" s="70">
        <v>50</v>
      </c>
      <c r="G46" s="70">
        <v>30</v>
      </c>
      <c r="H46" s="73"/>
      <c r="I46" s="77">
        <f t="shared" ref="I46" si="10">+H46/G46</f>
        <v>0</v>
      </c>
      <c r="J46" s="6" t="s">
        <v>140</v>
      </c>
      <c r="K46" s="124">
        <v>136000000</v>
      </c>
      <c r="L46" s="30">
        <v>135112425</v>
      </c>
      <c r="M46" s="7"/>
      <c r="N46" s="30"/>
      <c r="O46" s="7"/>
      <c r="P46" s="30"/>
      <c r="Q46" s="7"/>
      <c r="R46" s="30"/>
      <c r="S46" s="19">
        <f t="shared" si="0"/>
        <v>136000000</v>
      </c>
      <c r="T46" s="19">
        <f t="shared" si="0"/>
        <v>135112425</v>
      </c>
      <c r="U46" s="20">
        <f t="shared" si="1"/>
        <v>0.9934737132352941</v>
      </c>
      <c r="V46" s="41"/>
    </row>
    <row r="47" spans="1:22" ht="23.25" customHeight="1" x14ac:dyDescent="0.25">
      <c r="A47" s="108"/>
      <c r="B47" s="74"/>
      <c r="C47" s="71"/>
      <c r="D47" s="71"/>
      <c r="E47" s="71"/>
      <c r="F47" s="71"/>
      <c r="G47" s="71"/>
      <c r="H47" s="74"/>
      <c r="I47" s="77"/>
      <c r="J47" s="2"/>
      <c r="K47" s="4"/>
      <c r="L47" s="25"/>
      <c r="M47" s="4"/>
      <c r="N47" s="25"/>
      <c r="O47" s="4"/>
      <c r="P47" s="25"/>
      <c r="Q47" s="4"/>
      <c r="R47" s="25"/>
      <c r="S47" s="19">
        <f t="shared" si="0"/>
        <v>0</v>
      </c>
      <c r="T47" s="19">
        <f t="shared" si="0"/>
        <v>0</v>
      </c>
      <c r="U47" s="20" t="e">
        <f t="shared" si="1"/>
        <v>#DIV/0!</v>
      </c>
      <c r="V47" s="36"/>
    </row>
    <row r="48" spans="1:22" ht="23.25" customHeight="1" x14ac:dyDescent="0.25">
      <c r="A48" s="108"/>
      <c r="B48" s="74"/>
      <c r="C48" s="71"/>
      <c r="D48" s="71"/>
      <c r="E48" s="71"/>
      <c r="F48" s="71"/>
      <c r="G48" s="71"/>
      <c r="H48" s="74"/>
      <c r="I48" s="77"/>
      <c r="J48" s="2"/>
      <c r="K48" s="4"/>
      <c r="L48" s="26"/>
      <c r="M48" s="4"/>
      <c r="N48" s="26"/>
      <c r="O48" s="4"/>
      <c r="P48" s="26"/>
      <c r="Q48" s="4"/>
      <c r="R48" s="26"/>
      <c r="S48" s="19">
        <f t="shared" si="0"/>
        <v>0</v>
      </c>
      <c r="T48" s="19">
        <f t="shared" si="0"/>
        <v>0</v>
      </c>
      <c r="U48" s="20" t="e">
        <f t="shared" si="1"/>
        <v>#DIV/0!</v>
      </c>
      <c r="V48" s="37"/>
    </row>
    <row r="49" spans="1:22" ht="23.25" customHeight="1" thickBot="1" x14ac:dyDescent="0.3">
      <c r="A49" s="109"/>
      <c r="B49" s="75"/>
      <c r="C49" s="72"/>
      <c r="D49" s="72"/>
      <c r="E49" s="72"/>
      <c r="F49" s="72"/>
      <c r="G49" s="72"/>
      <c r="H49" s="75"/>
      <c r="I49" s="78"/>
      <c r="J49" s="8"/>
      <c r="K49" s="9"/>
      <c r="L49" s="27"/>
      <c r="M49" s="9"/>
      <c r="N49" s="27"/>
      <c r="O49" s="9"/>
      <c r="P49" s="27"/>
      <c r="Q49" s="9"/>
      <c r="R49" s="27"/>
      <c r="S49" s="19">
        <f t="shared" si="0"/>
        <v>0</v>
      </c>
      <c r="T49" s="19">
        <f t="shared" si="0"/>
        <v>0</v>
      </c>
      <c r="U49" s="20" t="e">
        <f t="shared" si="1"/>
        <v>#DIV/0!</v>
      </c>
      <c r="V49" s="38"/>
    </row>
    <row r="50" spans="1:22" ht="45" x14ac:dyDescent="0.25">
      <c r="A50" s="107">
        <v>11</v>
      </c>
      <c r="B50" s="74" t="s">
        <v>91</v>
      </c>
      <c r="C50" s="70" t="s">
        <v>111</v>
      </c>
      <c r="D50" s="70" t="s">
        <v>112</v>
      </c>
      <c r="E50" s="70" t="s">
        <v>68</v>
      </c>
      <c r="F50" s="70">
        <v>2</v>
      </c>
      <c r="G50" s="70">
        <v>2</v>
      </c>
      <c r="H50" s="73"/>
      <c r="I50" s="77">
        <f t="shared" ref="I50" si="11">+H50/G50</f>
        <v>0</v>
      </c>
      <c r="J50" s="6" t="s">
        <v>189</v>
      </c>
      <c r="K50" s="124">
        <v>18309130</v>
      </c>
      <c r="L50" s="28">
        <f>14420000+1923719</f>
        <v>16343719</v>
      </c>
      <c r="M50" s="7"/>
      <c r="N50" s="28"/>
      <c r="O50" s="7"/>
      <c r="P50" s="28"/>
      <c r="Q50" s="7"/>
      <c r="R50" s="28"/>
      <c r="S50" s="19">
        <f t="shared" si="0"/>
        <v>18309130</v>
      </c>
      <c r="T50" s="19">
        <f t="shared" si="0"/>
        <v>16343719</v>
      </c>
      <c r="U50" s="20">
        <f t="shared" si="1"/>
        <v>0.89265404746156696</v>
      </c>
      <c r="V50" s="39"/>
    </row>
    <row r="51" spans="1:22" ht="23.25" customHeight="1" x14ac:dyDescent="0.25">
      <c r="A51" s="108"/>
      <c r="B51" s="74"/>
      <c r="C51" s="71"/>
      <c r="D51" s="71"/>
      <c r="E51" s="71"/>
      <c r="F51" s="71"/>
      <c r="G51" s="71"/>
      <c r="H51" s="74"/>
      <c r="I51" s="77"/>
      <c r="J51" s="2"/>
      <c r="K51" s="4"/>
      <c r="L51" s="26"/>
      <c r="M51" s="4"/>
      <c r="N51" s="26"/>
      <c r="O51" s="4"/>
      <c r="P51" s="26"/>
      <c r="Q51" s="4"/>
      <c r="R51" s="26"/>
      <c r="S51" s="19">
        <f t="shared" si="0"/>
        <v>0</v>
      </c>
      <c r="T51" s="19">
        <f t="shared" si="0"/>
        <v>0</v>
      </c>
      <c r="U51" s="20" t="e">
        <f t="shared" si="1"/>
        <v>#DIV/0!</v>
      </c>
      <c r="V51" s="37"/>
    </row>
    <row r="52" spans="1:22" ht="23.25" customHeight="1" x14ac:dyDescent="0.25">
      <c r="A52" s="108"/>
      <c r="B52" s="74"/>
      <c r="C52" s="71"/>
      <c r="D52" s="71"/>
      <c r="E52" s="71"/>
      <c r="F52" s="71"/>
      <c r="G52" s="71"/>
      <c r="H52" s="74"/>
      <c r="I52" s="77"/>
      <c r="J52" s="2"/>
      <c r="K52" s="4"/>
      <c r="L52" s="25"/>
      <c r="M52" s="4"/>
      <c r="N52" s="25"/>
      <c r="O52" s="4"/>
      <c r="P52" s="25"/>
      <c r="Q52" s="4"/>
      <c r="R52" s="25"/>
      <c r="S52" s="19">
        <f t="shared" si="0"/>
        <v>0</v>
      </c>
      <c r="T52" s="19">
        <f t="shared" si="0"/>
        <v>0</v>
      </c>
      <c r="U52" s="20" t="e">
        <f t="shared" si="1"/>
        <v>#DIV/0!</v>
      </c>
      <c r="V52" s="36"/>
    </row>
    <row r="53" spans="1:22" ht="23.25" customHeight="1" thickBot="1" x14ac:dyDescent="0.3">
      <c r="A53" s="109"/>
      <c r="B53" s="75"/>
      <c r="C53" s="72"/>
      <c r="D53" s="72"/>
      <c r="E53" s="72"/>
      <c r="F53" s="72"/>
      <c r="G53" s="72"/>
      <c r="H53" s="75"/>
      <c r="I53" s="78"/>
      <c r="J53" s="8"/>
      <c r="K53" s="9"/>
      <c r="L53" s="29"/>
      <c r="M53" s="9"/>
      <c r="N53" s="29"/>
      <c r="O53" s="9"/>
      <c r="P53" s="29"/>
      <c r="Q53" s="9"/>
      <c r="R53" s="29"/>
      <c r="S53" s="19">
        <f t="shared" si="0"/>
        <v>0</v>
      </c>
      <c r="T53" s="19">
        <f t="shared" si="0"/>
        <v>0</v>
      </c>
      <c r="U53" s="20" t="e">
        <f t="shared" si="1"/>
        <v>#DIV/0!</v>
      </c>
      <c r="V53" s="40"/>
    </row>
    <row r="54" spans="1:22" ht="23.25" customHeight="1" x14ac:dyDescent="0.25">
      <c r="A54" s="107">
        <v>12</v>
      </c>
      <c r="B54" s="73" t="s">
        <v>114</v>
      </c>
      <c r="C54" s="70" t="s">
        <v>113</v>
      </c>
      <c r="D54" s="70" t="s">
        <v>115</v>
      </c>
      <c r="E54" s="70">
        <v>0</v>
      </c>
      <c r="F54" s="70">
        <v>1</v>
      </c>
      <c r="G54" s="70">
        <v>1</v>
      </c>
      <c r="H54" s="73"/>
      <c r="I54" s="77">
        <f t="shared" ref="I54" si="12">+H54/G54</f>
        <v>0</v>
      </c>
      <c r="J54" s="6" t="s">
        <v>188</v>
      </c>
      <c r="K54" s="124">
        <f>25000000-K70-K71-K72</f>
        <v>5000000</v>
      </c>
      <c r="L54" s="28">
        <v>5000000</v>
      </c>
      <c r="M54" s="7"/>
      <c r="N54" s="28"/>
      <c r="O54" s="7"/>
      <c r="P54" s="28"/>
      <c r="Q54" s="7"/>
      <c r="R54" s="28"/>
      <c r="S54" s="19">
        <f t="shared" si="0"/>
        <v>5000000</v>
      </c>
      <c r="T54" s="19">
        <f t="shared" si="0"/>
        <v>5000000</v>
      </c>
      <c r="U54" s="20">
        <f t="shared" si="1"/>
        <v>1</v>
      </c>
      <c r="V54" s="39"/>
    </row>
    <row r="55" spans="1:22" ht="23.25" customHeight="1" x14ac:dyDescent="0.25">
      <c r="A55" s="108"/>
      <c r="B55" s="74"/>
      <c r="C55" s="71"/>
      <c r="D55" s="71"/>
      <c r="E55" s="71"/>
      <c r="F55" s="71"/>
      <c r="G55" s="71"/>
      <c r="H55" s="74"/>
      <c r="I55" s="77"/>
      <c r="J55" s="2"/>
      <c r="K55" s="4"/>
      <c r="L55" s="26"/>
      <c r="M55" s="4"/>
      <c r="N55" s="26"/>
      <c r="O55" s="4"/>
      <c r="P55" s="26"/>
      <c r="Q55" s="4"/>
      <c r="R55" s="26"/>
      <c r="S55" s="19">
        <f t="shared" si="0"/>
        <v>0</v>
      </c>
      <c r="T55" s="19">
        <f t="shared" si="0"/>
        <v>0</v>
      </c>
      <c r="U55" s="20" t="e">
        <f t="shared" si="1"/>
        <v>#DIV/0!</v>
      </c>
      <c r="V55" s="37"/>
    </row>
    <row r="56" spans="1:22" ht="23.25" customHeight="1" x14ac:dyDescent="0.25">
      <c r="A56" s="108"/>
      <c r="B56" s="74"/>
      <c r="C56" s="71"/>
      <c r="D56" s="71"/>
      <c r="E56" s="71"/>
      <c r="F56" s="71"/>
      <c r="G56" s="71"/>
      <c r="H56" s="74"/>
      <c r="I56" s="77"/>
      <c r="J56" s="2"/>
      <c r="K56" s="4"/>
      <c r="L56" s="25"/>
      <c r="M56" s="4"/>
      <c r="N56" s="25"/>
      <c r="O56" s="4"/>
      <c r="P56" s="25"/>
      <c r="Q56" s="4"/>
      <c r="R56" s="25"/>
      <c r="S56" s="19">
        <f t="shared" si="0"/>
        <v>0</v>
      </c>
      <c r="T56" s="19">
        <f t="shared" si="0"/>
        <v>0</v>
      </c>
      <c r="U56" s="20" t="e">
        <f t="shared" si="1"/>
        <v>#DIV/0!</v>
      </c>
      <c r="V56" s="36"/>
    </row>
    <row r="57" spans="1:22" ht="23.25" customHeight="1" thickBot="1" x14ac:dyDescent="0.3">
      <c r="A57" s="109"/>
      <c r="B57" s="75"/>
      <c r="C57" s="72"/>
      <c r="D57" s="72"/>
      <c r="E57" s="72"/>
      <c r="F57" s="72"/>
      <c r="G57" s="72"/>
      <c r="H57" s="75"/>
      <c r="I57" s="78"/>
      <c r="J57" s="8"/>
      <c r="K57" s="9"/>
      <c r="L57" s="29"/>
      <c r="M57" s="9"/>
      <c r="N57" s="29"/>
      <c r="O57" s="9"/>
      <c r="P57" s="29"/>
      <c r="Q57" s="9"/>
      <c r="R57" s="29"/>
      <c r="S57" s="19">
        <f t="shared" si="0"/>
        <v>0</v>
      </c>
      <c r="T57" s="19">
        <f t="shared" si="0"/>
        <v>0</v>
      </c>
      <c r="U57" s="20" t="e">
        <f t="shared" si="1"/>
        <v>#DIV/0!</v>
      </c>
      <c r="V57" s="40"/>
    </row>
    <row r="58" spans="1:22" ht="23.25" customHeight="1" x14ac:dyDescent="0.25">
      <c r="A58" s="107">
        <v>13</v>
      </c>
      <c r="B58" s="73" t="s">
        <v>114</v>
      </c>
      <c r="C58" s="71" t="s">
        <v>116</v>
      </c>
      <c r="D58" s="71" t="s">
        <v>117</v>
      </c>
      <c r="E58" s="71">
        <v>0</v>
      </c>
      <c r="F58" s="71">
        <v>1</v>
      </c>
      <c r="G58" s="71">
        <v>0.6</v>
      </c>
      <c r="H58" s="74"/>
      <c r="I58" s="77">
        <f t="shared" ref="I58" si="13">+H58/G58</f>
        <v>0</v>
      </c>
      <c r="J58" s="17" t="s">
        <v>187</v>
      </c>
      <c r="K58" s="18"/>
      <c r="L58" s="24"/>
      <c r="M58" s="18"/>
      <c r="N58" s="24"/>
      <c r="O58" s="18"/>
      <c r="P58" s="24"/>
      <c r="Q58" s="18"/>
      <c r="R58" s="24"/>
      <c r="S58" s="19">
        <f t="shared" si="0"/>
        <v>0</v>
      </c>
      <c r="T58" s="19">
        <f t="shared" si="0"/>
        <v>0</v>
      </c>
      <c r="U58" s="20" t="e">
        <f t="shared" si="1"/>
        <v>#DIV/0!</v>
      </c>
      <c r="V58" s="35"/>
    </row>
    <row r="59" spans="1:22" ht="23.25" customHeight="1" x14ac:dyDescent="0.25">
      <c r="A59" s="108"/>
      <c r="B59" s="74"/>
      <c r="C59" s="71"/>
      <c r="D59" s="71"/>
      <c r="E59" s="71"/>
      <c r="F59" s="71"/>
      <c r="G59" s="71"/>
      <c r="H59" s="74"/>
      <c r="I59" s="77"/>
      <c r="J59" s="2"/>
      <c r="K59" s="4"/>
      <c r="L59" s="25"/>
      <c r="M59" s="4"/>
      <c r="N59" s="25"/>
      <c r="O59" s="4"/>
      <c r="P59" s="25"/>
      <c r="Q59" s="4"/>
      <c r="R59" s="25"/>
      <c r="S59" s="19">
        <f t="shared" si="0"/>
        <v>0</v>
      </c>
      <c r="T59" s="19">
        <f t="shared" si="0"/>
        <v>0</v>
      </c>
      <c r="U59" s="20" t="e">
        <f t="shared" si="1"/>
        <v>#DIV/0!</v>
      </c>
      <c r="V59" s="36"/>
    </row>
    <row r="60" spans="1:22" ht="23.25" customHeight="1" x14ac:dyDescent="0.25">
      <c r="A60" s="108"/>
      <c r="B60" s="74"/>
      <c r="C60" s="71"/>
      <c r="D60" s="71"/>
      <c r="E60" s="71"/>
      <c r="F60" s="71"/>
      <c r="G60" s="71"/>
      <c r="H60" s="74"/>
      <c r="I60" s="77"/>
      <c r="J60" s="2"/>
      <c r="K60" s="4"/>
      <c r="L60" s="26"/>
      <c r="M60" s="4"/>
      <c r="N60" s="26"/>
      <c r="O60" s="4"/>
      <c r="P60" s="26"/>
      <c r="Q60" s="4"/>
      <c r="R60" s="26"/>
      <c r="S60" s="19">
        <f t="shared" si="0"/>
        <v>0</v>
      </c>
      <c r="T60" s="19">
        <f t="shared" si="0"/>
        <v>0</v>
      </c>
      <c r="U60" s="20" t="e">
        <f t="shared" si="1"/>
        <v>#DIV/0!</v>
      </c>
      <c r="V60" s="37"/>
    </row>
    <row r="61" spans="1:22" ht="23.25" customHeight="1" thickBot="1" x14ac:dyDescent="0.3">
      <c r="A61" s="109"/>
      <c r="B61" s="75"/>
      <c r="C61" s="72"/>
      <c r="D61" s="72"/>
      <c r="E61" s="72"/>
      <c r="F61" s="72"/>
      <c r="G61" s="72"/>
      <c r="H61" s="75"/>
      <c r="I61" s="78"/>
      <c r="J61" s="8"/>
      <c r="K61" s="9"/>
      <c r="L61" s="27"/>
      <c r="M61" s="9"/>
      <c r="N61" s="27"/>
      <c r="O61" s="9"/>
      <c r="P61" s="27"/>
      <c r="Q61" s="9"/>
      <c r="R61" s="27"/>
      <c r="S61" s="19">
        <f t="shared" si="0"/>
        <v>0</v>
      </c>
      <c r="T61" s="19">
        <f t="shared" si="0"/>
        <v>0</v>
      </c>
      <c r="U61" s="20" t="e">
        <f t="shared" si="1"/>
        <v>#DIV/0!</v>
      </c>
      <c r="V61" s="38"/>
    </row>
    <row r="62" spans="1:22" ht="33" customHeight="1" x14ac:dyDescent="0.25">
      <c r="A62" s="107">
        <v>14</v>
      </c>
      <c r="B62" s="73" t="s">
        <v>114</v>
      </c>
      <c r="C62" s="70" t="s">
        <v>118</v>
      </c>
      <c r="D62" s="70" t="s">
        <v>119</v>
      </c>
      <c r="E62" s="70">
        <v>0</v>
      </c>
      <c r="F62" s="70">
        <v>100</v>
      </c>
      <c r="G62" s="70">
        <v>50</v>
      </c>
      <c r="H62" s="73"/>
      <c r="I62" s="77">
        <f t="shared" ref="I62" si="14">+H62/G62</f>
        <v>0</v>
      </c>
      <c r="J62" s="6" t="s">
        <v>186</v>
      </c>
      <c r="K62" s="7"/>
      <c r="L62" s="28"/>
      <c r="M62" s="7"/>
      <c r="N62" s="28"/>
      <c r="O62" s="7"/>
      <c r="P62" s="28"/>
      <c r="Q62" s="7"/>
      <c r="R62" s="28"/>
      <c r="S62" s="19">
        <f t="shared" si="0"/>
        <v>0</v>
      </c>
      <c r="T62" s="19">
        <f t="shared" si="0"/>
        <v>0</v>
      </c>
      <c r="U62" s="20" t="e">
        <f t="shared" si="1"/>
        <v>#DIV/0!</v>
      </c>
      <c r="V62" s="39"/>
    </row>
    <row r="63" spans="1:22" ht="23.25" customHeight="1" x14ac:dyDescent="0.25">
      <c r="A63" s="108"/>
      <c r="B63" s="74"/>
      <c r="C63" s="71"/>
      <c r="D63" s="71"/>
      <c r="E63" s="71"/>
      <c r="F63" s="71"/>
      <c r="G63" s="71"/>
      <c r="H63" s="74"/>
      <c r="I63" s="77"/>
      <c r="J63" s="2"/>
      <c r="K63" s="4"/>
      <c r="L63" s="26"/>
      <c r="M63" s="4"/>
      <c r="N63" s="26"/>
      <c r="O63" s="4"/>
      <c r="P63" s="26"/>
      <c r="Q63" s="4"/>
      <c r="R63" s="26"/>
      <c r="S63" s="19">
        <f t="shared" si="0"/>
        <v>0</v>
      </c>
      <c r="T63" s="19">
        <f t="shared" si="0"/>
        <v>0</v>
      </c>
      <c r="U63" s="20" t="e">
        <f t="shared" si="1"/>
        <v>#DIV/0!</v>
      </c>
      <c r="V63" s="37"/>
    </row>
    <row r="64" spans="1:22" ht="23.25" customHeight="1" x14ac:dyDescent="0.25">
      <c r="A64" s="108"/>
      <c r="B64" s="74"/>
      <c r="C64" s="71"/>
      <c r="D64" s="71"/>
      <c r="E64" s="71"/>
      <c r="F64" s="71"/>
      <c r="G64" s="71"/>
      <c r="H64" s="74"/>
      <c r="I64" s="77"/>
      <c r="J64" s="2"/>
      <c r="K64" s="4"/>
      <c r="L64" s="25"/>
      <c r="M64" s="4"/>
      <c r="N64" s="25"/>
      <c r="O64" s="4"/>
      <c r="P64" s="25"/>
      <c r="Q64" s="4"/>
      <c r="R64" s="25"/>
      <c r="S64" s="19">
        <f t="shared" si="0"/>
        <v>0</v>
      </c>
      <c r="T64" s="19">
        <f t="shared" si="0"/>
        <v>0</v>
      </c>
      <c r="U64" s="20" t="e">
        <f t="shared" si="1"/>
        <v>#DIV/0!</v>
      </c>
      <c r="V64" s="36"/>
    </row>
    <row r="65" spans="1:22" ht="23.25" customHeight="1" thickBot="1" x14ac:dyDescent="0.3">
      <c r="A65" s="109"/>
      <c r="B65" s="75"/>
      <c r="C65" s="72"/>
      <c r="D65" s="72"/>
      <c r="E65" s="72"/>
      <c r="F65" s="72"/>
      <c r="G65" s="72"/>
      <c r="H65" s="75"/>
      <c r="I65" s="78"/>
      <c r="J65" s="8"/>
      <c r="K65" s="9"/>
      <c r="L65" s="29"/>
      <c r="M65" s="9"/>
      <c r="N65" s="29"/>
      <c r="O65" s="9"/>
      <c r="P65" s="29"/>
      <c r="Q65" s="9"/>
      <c r="R65" s="29"/>
      <c r="S65" s="19">
        <f t="shared" si="0"/>
        <v>0</v>
      </c>
      <c r="T65" s="19">
        <f t="shared" si="0"/>
        <v>0</v>
      </c>
      <c r="U65" s="20" t="e">
        <f t="shared" si="1"/>
        <v>#DIV/0!</v>
      </c>
      <c r="V65" s="40"/>
    </row>
    <row r="66" spans="1:22" ht="45" x14ac:dyDescent="0.25">
      <c r="A66" s="107">
        <v>15</v>
      </c>
      <c r="B66" s="73" t="s">
        <v>114</v>
      </c>
      <c r="C66" s="70" t="s">
        <v>120</v>
      </c>
      <c r="D66" s="70" t="s">
        <v>121</v>
      </c>
      <c r="E66" s="70">
        <v>0</v>
      </c>
      <c r="F66" s="70">
        <v>1</v>
      </c>
      <c r="G66" s="70">
        <v>1</v>
      </c>
      <c r="H66" s="73"/>
      <c r="I66" s="77">
        <f t="shared" ref="I66" si="15">+H66/G66</f>
        <v>0</v>
      </c>
      <c r="J66" s="6" t="s">
        <v>139</v>
      </c>
      <c r="K66" s="124">
        <f>5000000+17059000</f>
        <v>22059000</v>
      </c>
      <c r="L66" s="28">
        <v>22059000</v>
      </c>
      <c r="M66" s="7"/>
      <c r="N66" s="28"/>
      <c r="O66" s="7"/>
      <c r="P66" s="28"/>
      <c r="Q66" s="7"/>
      <c r="R66" s="28"/>
      <c r="S66" s="19">
        <f t="shared" si="0"/>
        <v>22059000</v>
      </c>
      <c r="T66" s="19">
        <f t="shared" si="0"/>
        <v>22059000</v>
      </c>
      <c r="U66" s="20">
        <f t="shared" si="1"/>
        <v>1</v>
      </c>
      <c r="V66" s="39"/>
    </row>
    <row r="67" spans="1:22" ht="23.25" customHeight="1" x14ac:dyDescent="0.25">
      <c r="A67" s="108"/>
      <c r="B67" s="74"/>
      <c r="C67" s="71"/>
      <c r="D67" s="71"/>
      <c r="E67" s="71"/>
      <c r="F67" s="71"/>
      <c r="G67" s="71"/>
      <c r="H67" s="74"/>
      <c r="I67" s="77"/>
      <c r="J67" s="2"/>
      <c r="K67" s="4"/>
      <c r="L67" s="26"/>
      <c r="M67" s="4"/>
      <c r="N67" s="26"/>
      <c r="O67" s="4"/>
      <c r="P67" s="26"/>
      <c r="Q67" s="4"/>
      <c r="R67" s="26"/>
      <c r="S67" s="19">
        <f t="shared" si="0"/>
        <v>0</v>
      </c>
      <c r="T67" s="19">
        <f t="shared" si="0"/>
        <v>0</v>
      </c>
      <c r="U67" s="20" t="e">
        <f t="shared" si="1"/>
        <v>#DIV/0!</v>
      </c>
      <c r="V67" s="37"/>
    </row>
    <row r="68" spans="1:22" ht="23.25" customHeight="1" x14ac:dyDescent="0.25">
      <c r="A68" s="108"/>
      <c r="B68" s="74"/>
      <c r="C68" s="71"/>
      <c r="D68" s="71"/>
      <c r="E68" s="71"/>
      <c r="F68" s="71"/>
      <c r="G68" s="71"/>
      <c r="H68" s="74"/>
      <c r="I68" s="77"/>
      <c r="J68" s="2"/>
      <c r="K68" s="4"/>
      <c r="L68" s="26"/>
      <c r="M68" s="4"/>
      <c r="N68" s="26"/>
      <c r="O68" s="4"/>
      <c r="P68" s="26"/>
      <c r="Q68" s="4"/>
      <c r="R68" s="26"/>
      <c r="S68" s="19">
        <f t="shared" si="0"/>
        <v>0</v>
      </c>
      <c r="T68" s="19">
        <f t="shared" si="0"/>
        <v>0</v>
      </c>
      <c r="U68" s="20" t="e">
        <f t="shared" si="1"/>
        <v>#DIV/0!</v>
      </c>
      <c r="V68" s="37"/>
    </row>
    <row r="69" spans="1:22" ht="23.25" customHeight="1" thickBot="1" x14ac:dyDescent="0.3">
      <c r="A69" s="109"/>
      <c r="B69" s="75"/>
      <c r="C69" s="72"/>
      <c r="D69" s="72"/>
      <c r="E69" s="72"/>
      <c r="F69" s="72"/>
      <c r="G69" s="72"/>
      <c r="H69" s="75"/>
      <c r="I69" s="78"/>
      <c r="J69" s="8"/>
      <c r="K69" s="9"/>
      <c r="L69" s="27"/>
      <c r="M69" s="9"/>
      <c r="N69" s="27"/>
      <c r="O69" s="9"/>
      <c r="P69" s="27"/>
      <c r="Q69" s="9"/>
      <c r="R69" s="27"/>
      <c r="S69" s="19">
        <f t="shared" si="0"/>
        <v>0</v>
      </c>
      <c r="T69" s="19">
        <f t="shared" si="0"/>
        <v>0</v>
      </c>
      <c r="U69" s="20" t="e">
        <f t="shared" si="1"/>
        <v>#DIV/0!</v>
      </c>
      <c r="V69" s="38"/>
    </row>
    <row r="70" spans="1:22" ht="45" x14ac:dyDescent="0.25">
      <c r="A70" s="107">
        <v>16</v>
      </c>
      <c r="B70" s="73" t="s">
        <v>114</v>
      </c>
      <c r="C70" s="70" t="s">
        <v>122</v>
      </c>
      <c r="D70" s="70" t="s">
        <v>123</v>
      </c>
      <c r="E70" s="70">
        <v>1</v>
      </c>
      <c r="F70" s="70">
        <v>1</v>
      </c>
      <c r="G70" s="70">
        <v>1</v>
      </c>
      <c r="H70" s="73"/>
      <c r="I70" s="77">
        <f t="shared" ref="I70" si="16">+H70/G70</f>
        <v>0</v>
      </c>
      <c r="J70" s="6" t="s">
        <v>136</v>
      </c>
      <c r="K70" s="124">
        <v>16757800</v>
      </c>
      <c r="L70" s="30">
        <v>16757800</v>
      </c>
      <c r="M70" s="7"/>
      <c r="N70" s="30"/>
      <c r="O70" s="7"/>
      <c r="P70" s="30"/>
      <c r="Q70" s="7"/>
      <c r="R70" s="30"/>
      <c r="S70" s="19">
        <f t="shared" si="0"/>
        <v>16757800</v>
      </c>
      <c r="T70" s="19">
        <f t="shared" si="0"/>
        <v>16757800</v>
      </c>
      <c r="U70" s="20">
        <f t="shared" si="1"/>
        <v>1</v>
      </c>
      <c r="V70" s="41"/>
    </row>
    <row r="71" spans="1:22" ht="23.25" customHeight="1" x14ac:dyDescent="0.25">
      <c r="A71" s="108"/>
      <c r="B71" s="74"/>
      <c r="C71" s="71"/>
      <c r="D71" s="71"/>
      <c r="E71" s="71"/>
      <c r="F71" s="71"/>
      <c r="G71" s="71"/>
      <c r="H71" s="74"/>
      <c r="I71" s="77"/>
      <c r="J71" s="2" t="s">
        <v>147</v>
      </c>
      <c r="K71" s="126">
        <v>3242200</v>
      </c>
      <c r="L71" s="26">
        <v>3242200</v>
      </c>
      <c r="M71" s="4"/>
      <c r="N71" s="25"/>
      <c r="O71" s="4"/>
      <c r="P71" s="25"/>
      <c r="Q71" s="4"/>
      <c r="R71" s="25"/>
      <c r="S71" s="19">
        <f t="shared" si="0"/>
        <v>3242200</v>
      </c>
      <c r="T71" s="19">
        <f t="shared" si="0"/>
        <v>3242200</v>
      </c>
      <c r="U71" s="20">
        <f t="shared" si="1"/>
        <v>1</v>
      </c>
      <c r="V71" s="36"/>
    </row>
    <row r="72" spans="1:22" ht="23.25" customHeight="1" x14ac:dyDescent="0.25">
      <c r="A72" s="108"/>
      <c r="B72" s="74"/>
      <c r="C72" s="71"/>
      <c r="D72" s="71"/>
      <c r="E72" s="71"/>
      <c r="F72" s="71"/>
      <c r="G72" s="71"/>
      <c r="H72" s="74"/>
      <c r="I72" s="77"/>
      <c r="J72" s="2"/>
      <c r="K72" s="62"/>
      <c r="L72" s="26"/>
      <c r="M72" s="4"/>
      <c r="N72" s="26"/>
      <c r="O72" s="4"/>
      <c r="P72" s="26"/>
      <c r="Q72" s="4"/>
      <c r="R72" s="26"/>
      <c r="S72" s="19">
        <f t="shared" si="0"/>
        <v>0</v>
      </c>
      <c r="T72" s="19">
        <f t="shared" si="0"/>
        <v>0</v>
      </c>
      <c r="U72" s="20" t="e">
        <f t="shared" si="1"/>
        <v>#DIV/0!</v>
      </c>
      <c r="V72" s="37"/>
    </row>
    <row r="73" spans="1:22" ht="23.25" customHeight="1" thickBot="1" x14ac:dyDescent="0.3">
      <c r="A73" s="109"/>
      <c r="B73" s="75"/>
      <c r="C73" s="72"/>
      <c r="D73" s="72"/>
      <c r="E73" s="72"/>
      <c r="F73" s="72"/>
      <c r="G73" s="72"/>
      <c r="H73" s="75"/>
      <c r="I73" s="78"/>
      <c r="J73" s="8"/>
      <c r="K73" s="9"/>
      <c r="L73" s="27"/>
      <c r="M73" s="9"/>
      <c r="N73" s="27"/>
      <c r="O73" s="9"/>
      <c r="P73" s="27"/>
      <c r="Q73" s="9"/>
      <c r="R73" s="27"/>
      <c r="S73" s="19">
        <f t="shared" si="0"/>
        <v>0</v>
      </c>
      <c r="T73" s="19">
        <f t="shared" si="0"/>
        <v>0</v>
      </c>
      <c r="U73" s="20" t="e">
        <f t="shared" si="1"/>
        <v>#DIV/0!</v>
      </c>
      <c r="V73" s="38"/>
    </row>
    <row r="74" spans="1:22" ht="23.25" customHeight="1" x14ac:dyDescent="0.25">
      <c r="A74" s="107">
        <v>17</v>
      </c>
      <c r="B74" s="73"/>
      <c r="C74" s="70"/>
      <c r="D74" s="70"/>
      <c r="E74" s="70"/>
      <c r="F74" s="70"/>
      <c r="G74" s="70"/>
      <c r="H74" s="73"/>
      <c r="I74" s="77" t="e">
        <f t="shared" ref="I74" si="17">+H74/G74</f>
        <v>#DIV/0!</v>
      </c>
      <c r="J74" s="6"/>
      <c r="K74" s="7"/>
      <c r="L74" s="28"/>
      <c r="M74" s="7"/>
      <c r="N74" s="28"/>
      <c r="O74" s="7"/>
      <c r="P74" s="28"/>
      <c r="Q74" s="7"/>
      <c r="R74" s="28"/>
      <c r="S74" s="19">
        <f t="shared" si="0"/>
        <v>0</v>
      </c>
      <c r="T74" s="19">
        <f t="shared" si="0"/>
        <v>0</v>
      </c>
      <c r="U74" s="20" t="e">
        <f t="shared" si="1"/>
        <v>#DIV/0!</v>
      </c>
      <c r="V74" s="39"/>
    </row>
    <row r="75" spans="1:22" ht="23.25" customHeight="1" x14ac:dyDescent="0.25">
      <c r="A75" s="108"/>
      <c r="B75" s="74"/>
      <c r="C75" s="71"/>
      <c r="D75" s="71"/>
      <c r="E75" s="71"/>
      <c r="F75" s="71"/>
      <c r="G75" s="71"/>
      <c r="H75" s="74"/>
      <c r="I75" s="77"/>
      <c r="J75" s="2"/>
      <c r="K75" s="4"/>
      <c r="L75" s="26"/>
      <c r="M75" s="4"/>
      <c r="N75" s="26"/>
      <c r="O75" s="4"/>
      <c r="P75" s="26"/>
      <c r="Q75" s="4"/>
      <c r="R75" s="26"/>
      <c r="S75" s="19">
        <f t="shared" ref="S75:T105" si="18">+K75+M75+O75+Q75</f>
        <v>0</v>
      </c>
      <c r="T75" s="19">
        <f t="shared" si="18"/>
        <v>0</v>
      </c>
      <c r="U75" s="20" t="e">
        <f t="shared" ref="U75:U105" si="19">+T75/S75</f>
        <v>#DIV/0!</v>
      </c>
      <c r="V75" s="37"/>
    </row>
    <row r="76" spans="1:22" ht="23.25" customHeight="1" x14ac:dyDescent="0.25">
      <c r="A76" s="108"/>
      <c r="B76" s="74"/>
      <c r="C76" s="71"/>
      <c r="D76" s="71"/>
      <c r="E76" s="71"/>
      <c r="F76" s="71"/>
      <c r="G76" s="71"/>
      <c r="H76" s="74"/>
      <c r="I76" s="77"/>
      <c r="J76" s="2"/>
      <c r="K76" s="4"/>
      <c r="L76" s="25"/>
      <c r="M76" s="4"/>
      <c r="N76" s="25"/>
      <c r="O76" s="4"/>
      <c r="P76" s="25"/>
      <c r="Q76" s="4"/>
      <c r="R76" s="25"/>
      <c r="S76" s="19">
        <f t="shared" si="18"/>
        <v>0</v>
      </c>
      <c r="T76" s="19">
        <f t="shared" si="18"/>
        <v>0</v>
      </c>
      <c r="U76" s="20" t="e">
        <f t="shared" si="19"/>
        <v>#DIV/0!</v>
      </c>
      <c r="V76" s="36"/>
    </row>
    <row r="77" spans="1:22" ht="23.25" customHeight="1" thickBot="1" x14ac:dyDescent="0.3">
      <c r="A77" s="109"/>
      <c r="B77" s="75"/>
      <c r="C77" s="72"/>
      <c r="D77" s="72"/>
      <c r="E77" s="72"/>
      <c r="F77" s="72"/>
      <c r="G77" s="72"/>
      <c r="H77" s="75"/>
      <c r="I77" s="78"/>
      <c r="J77" s="8"/>
      <c r="K77" s="9"/>
      <c r="L77" s="29"/>
      <c r="M77" s="9"/>
      <c r="N77" s="29"/>
      <c r="O77" s="9"/>
      <c r="P77" s="29"/>
      <c r="Q77" s="9"/>
      <c r="R77" s="29"/>
      <c r="S77" s="19">
        <f t="shared" si="18"/>
        <v>0</v>
      </c>
      <c r="T77" s="19">
        <f t="shared" si="18"/>
        <v>0</v>
      </c>
      <c r="U77" s="20" t="e">
        <f t="shared" si="19"/>
        <v>#DIV/0!</v>
      </c>
      <c r="V77" s="40"/>
    </row>
    <row r="78" spans="1:22" ht="23.25" customHeight="1" x14ac:dyDescent="0.25">
      <c r="A78" s="107">
        <v>18</v>
      </c>
      <c r="B78" s="73"/>
      <c r="C78" s="70"/>
      <c r="D78" s="70"/>
      <c r="E78" s="70"/>
      <c r="F78" s="70"/>
      <c r="G78" s="70"/>
      <c r="H78" s="73"/>
      <c r="I78" s="77" t="e">
        <f t="shared" ref="I78" si="20">+H78/G78</f>
        <v>#DIV/0!</v>
      </c>
      <c r="J78" s="6"/>
      <c r="K78" s="7"/>
      <c r="L78" s="28"/>
      <c r="M78" s="7"/>
      <c r="N78" s="28"/>
      <c r="O78" s="7"/>
      <c r="P78" s="28"/>
      <c r="Q78" s="7"/>
      <c r="R78" s="28"/>
      <c r="S78" s="19">
        <f t="shared" si="18"/>
        <v>0</v>
      </c>
      <c r="T78" s="19">
        <f t="shared" si="18"/>
        <v>0</v>
      </c>
      <c r="U78" s="20" t="e">
        <f t="shared" si="19"/>
        <v>#DIV/0!</v>
      </c>
      <c r="V78" s="39"/>
    </row>
    <row r="79" spans="1:22" ht="23.25" customHeight="1" x14ac:dyDescent="0.25">
      <c r="A79" s="108"/>
      <c r="B79" s="74"/>
      <c r="C79" s="71"/>
      <c r="D79" s="71"/>
      <c r="E79" s="71"/>
      <c r="F79" s="71"/>
      <c r="G79" s="71"/>
      <c r="H79" s="74"/>
      <c r="I79" s="77"/>
      <c r="J79" s="2"/>
      <c r="K79" s="4"/>
      <c r="L79" s="26"/>
      <c r="M79" s="4"/>
      <c r="N79" s="26"/>
      <c r="O79" s="4"/>
      <c r="P79" s="26"/>
      <c r="Q79" s="4"/>
      <c r="R79" s="26"/>
      <c r="S79" s="19">
        <f t="shared" si="18"/>
        <v>0</v>
      </c>
      <c r="T79" s="19">
        <f t="shared" si="18"/>
        <v>0</v>
      </c>
      <c r="U79" s="20" t="e">
        <f t="shared" si="19"/>
        <v>#DIV/0!</v>
      </c>
      <c r="V79" s="37"/>
    </row>
    <row r="80" spans="1:22" ht="23.25" customHeight="1" x14ac:dyDescent="0.25">
      <c r="A80" s="108"/>
      <c r="B80" s="74"/>
      <c r="C80" s="71"/>
      <c r="D80" s="71"/>
      <c r="E80" s="71"/>
      <c r="F80" s="71"/>
      <c r="G80" s="71"/>
      <c r="H80" s="74"/>
      <c r="I80" s="77"/>
      <c r="J80" s="2"/>
      <c r="K80" s="4"/>
      <c r="L80" s="26"/>
      <c r="M80" s="4"/>
      <c r="N80" s="26"/>
      <c r="O80" s="4"/>
      <c r="P80" s="26"/>
      <c r="Q80" s="4"/>
      <c r="R80" s="26"/>
      <c r="S80" s="19">
        <f t="shared" si="18"/>
        <v>0</v>
      </c>
      <c r="T80" s="19">
        <f t="shared" si="18"/>
        <v>0</v>
      </c>
      <c r="U80" s="20" t="e">
        <f t="shared" si="19"/>
        <v>#DIV/0!</v>
      </c>
      <c r="V80" s="37"/>
    </row>
    <row r="81" spans="1:22" ht="23.25" customHeight="1" thickBot="1" x14ac:dyDescent="0.3">
      <c r="A81" s="109"/>
      <c r="B81" s="75"/>
      <c r="C81" s="72"/>
      <c r="D81" s="72"/>
      <c r="E81" s="72"/>
      <c r="F81" s="72"/>
      <c r="G81" s="72"/>
      <c r="H81" s="75"/>
      <c r="I81" s="78"/>
      <c r="J81" s="8"/>
      <c r="K81" s="9"/>
      <c r="L81" s="27"/>
      <c r="M81" s="9"/>
      <c r="N81" s="27"/>
      <c r="O81" s="9"/>
      <c r="P81" s="27"/>
      <c r="Q81" s="9"/>
      <c r="R81" s="27"/>
      <c r="S81" s="19">
        <f t="shared" si="18"/>
        <v>0</v>
      </c>
      <c r="T81" s="19">
        <f t="shared" si="18"/>
        <v>0</v>
      </c>
      <c r="U81" s="20" t="e">
        <f t="shared" si="19"/>
        <v>#DIV/0!</v>
      </c>
      <c r="V81" s="38"/>
    </row>
    <row r="82" spans="1:22" ht="23.25" customHeight="1" x14ac:dyDescent="0.25">
      <c r="A82" s="107">
        <v>19</v>
      </c>
      <c r="B82" s="73"/>
      <c r="C82" s="70"/>
      <c r="D82" s="70"/>
      <c r="E82" s="70"/>
      <c r="F82" s="70"/>
      <c r="G82" s="70"/>
      <c r="H82" s="73"/>
      <c r="I82" s="77" t="e">
        <f t="shared" ref="I82" si="21">+H82/G82</f>
        <v>#DIV/0!</v>
      </c>
      <c r="J82" s="6"/>
      <c r="K82" s="7"/>
      <c r="L82" s="30"/>
      <c r="M82" s="7"/>
      <c r="N82" s="30"/>
      <c r="O82" s="7"/>
      <c r="P82" s="30"/>
      <c r="Q82" s="7"/>
      <c r="R82" s="30"/>
      <c r="S82" s="19">
        <f t="shared" si="18"/>
        <v>0</v>
      </c>
      <c r="T82" s="19">
        <f t="shared" si="18"/>
        <v>0</v>
      </c>
      <c r="U82" s="20" t="e">
        <f t="shared" si="19"/>
        <v>#DIV/0!</v>
      </c>
      <c r="V82" s="41"/>
    </row>
    <row r="83" spans="1:22" ht="23.25" customHeight="1" x14ac:dyDescent="0.25">
      <c r="A83" s="108"/>
      <c r="B83" s="74"/>
      <c r="C83" s="71"/>
      <c r="D83" s="71"/>
      <c r="E83" s="71"/>
      <c r="F83" s="71"/>
      <c r="G83" s="71"/>
      <c r="H83" s="74"/>
      <c r="I83" s="77"/>
      <c r="J83" s="2"/>
      <c r="K83" s="4"/>
      <c r="L83" s="25"/>
      <c r="M83" s="4"/>
      <c r="N83" s="25"/>
      <c r="O83" s="4"/>
      <c r="P83" s="25"/>
      <c r="Q83" s="4"/>
      <c r="R83" s="25"/>
      <c r="S83" s="19">
        <f t="shared" si="18"/>
        <v>0</v>
      </c>
      <c r="T83" s="19">
        <f t="shared" si="18"/>
        <v>0</v>
      </c>
      <c r="U83" s="20" t="e">
        <f t="shared" si="19"/>
        <v>#DIV/0!</v>
      </c>
      <c r="V83" s="36"/>
    </row>
    <row r="84" spans="1:22" ht="23.25" customHeight="1" x14ac:dyDescent="0.25">
      <c r="A84" s="108"/>
      <c r="B84" s="74"/>
      <c r="C84" s="71"/>
      <c r="D84" s="71"/>
      <c r="E84" s="71"/>
      <c r="F84" s="71"/>
      <c r="G84" s="71"/>
      <c r="H84" s="74"/>
      <c r="I84" s="77"/>
      <c r="J84" s="2"/>
      <c r="K84" s="4"/>
      <c r="L84" s="26"/>
      <c r="M84" s="4"/>
      <c r="N84" s="26"/>
      <c r="O84" s="4"/>
      <c r="P84" s="26"/>
      <c r="Q84" s="4"/>
      <c r="R84" s="26"/>
      <c r="S84" s="19">
        <f t="shared" si="18"/>
        <v>0</v>
      </c>
      <c r="T84" s="19">
        <f t="shared" si="18"/>
        <v>0</v>
      </c>
      <c r="U84" s="20" t="e">
        <f t="shared" si="19"/>
        <v>#DIV/0!</v>
      </c>
      <c r="V84" s="37"/>
    </row>
    <row r="85" spans="1:22" ht="23.25" customHeight="1" thickBot="1" x14ac:dyDescent="0.3">
      <c r="A85" s="109"/>
      <c r="B85" s="75"/>
      <c r="C85" s="72"/>
      <c r="D85" s="72"/>
      <c r="E85" s="72"/>
      <c r="F85" s="72"/>
      <c r="G85" s="72"/>
      <c r="H85" s="75"/>
      <c r="I85" s="78"/>
      <c r="J85" s="8"/>
      <c r="K85" s="9"/>
      <c r="L85" s="27"/>
      <c r="M85" s="9"/>
      <c r="N85" s="27"/>
      <c r="O85" s="9"/>
      <c r="P85" s="27"/>
      <c r="Q85" s="9"/>
      <c r="R85" s="27"/>
      <c r="S85" s="19">
        <f t="shared" si="18"/>
        <v>0</v>
      </c>
      <c r="T85" s="19">
        <f t="shared" si="18"/>
        <v>0</v>
      </c>
      <c r="U85" s="20" t="e">
        <f t="shared" si="19"/>
        <v>#DIV/0!</v>
      </c>
      <c r="V85" s="38"/>
    </row>
    <row r="86" spans="1:22" ht="23.25" customHeight="1" x14ac:dyDescent="0.25">
      <c r="A86" s="107">
        <v>20</v>
      </c>
      <c r="B86" s="73"/>
      <c r="C86" s="70"/>
      <c r="D86" s="70"/>
      <c r="E86" s="70"/>
      <c r="F86" s="70"/>
      <c r="G86" s="70"/>
      <c r="H86" s="73"/>
      <c r="I86" s="77" t="e">
        <f t="shared" ref="I86" si="22">+H86/G86</f>
        <v>#DIV/0!</v>
      </c>
      <c r="J86" s="6"/>
      <c r="K86" s="7"/>
      <c r="L86" s="28"/>
      <c r="M86" s="7"/>
      <c r="N86" s="28"/>
      <c r="O86" s="7"/>
      <c r="P86" s="28"/>
      <c r="Q86" s="7"/>
      <c r="R86" s="28"/>
      <c r="S86" s="19">
        <f t="shared" si="18"/>
        <v>0</v>
      </c>
      <c r="T86" s="19">
        <f t="shared" si="18"/>
        <v>0</v>
      </c>
      <c r="U86" s="20" t="e">
        <f t="shared" si="19"/>
        <v>#DIV/0!</v>
      </c>
      <c r="V86" s="39"/>
    </row>
    <row r="87" spans="1:22" ht="23.25" customHeight="1" x14ac:dyDescent="0.25">
      <c r="A87" s="108"/>
      <c r="B87" s="74"/>
      <c r="C87" s="71"/>
      <c r="D87" s="71"/>
      <c r="E87" s="71"/>
      <c r="F87" s="71"/>
      <c r="G87" s="71"/>
      <c r="H87" s="74"/>
      <c r="I87" s="77"/>
      <c r="J87" s="2"/>
      <c r="K87" s="4"/>
      <c r="L87" s="26"/>
      <c r="M87" s="4"/>
      <c r="N87" s="26"/>
      <c r="O87" s="4"/>
      <c r="P87" s="26"/>
      <c r="Q87" s="4"/>
      <c r="R87" s="26"/>
      <c r="S87" s="19">
        <f t="shared" si="18"/>
        <v>0</v>
      </c>
      <c r="T87" s="19">
        <f t="shared" si="18"/>
        <v>0</v>
      </c>
      <c r="U87" s="20" t="e">
        <f t="shared" si="19"/>
        <v>#DIV/0!</v>
      </c>
      <c r="V87" s="37"/>
    </row>
    <row r="88" spans="1:22" ht="23.25" customHeight="1" x14ac:dyDescent="0.25">
      <c r="A88" s="108"/>
      <c r="B88" s="74"/>
      <c r="C88" s="71"/>
      <c r="D88" s="71"/>
      <c r="E88" s="71"/>
      <c r="F88" s="71"/>
      <c r="G88" s="71"/>
      <c r="H88" s="74"/>
      <c r="I88" s="77"/>
      <c r="J88" s="2"/>
      <c r="K88" s="4"/>
      <c r="L88" s="25"/>
      <c r="M88" s="4"/>
      <c r="N88" s="25"/>
      <c r="O88" s="4"/>
      <c r="P88" s="25"/>
      <c r="Q88" s="4"/>
      <c r="R88" s="25"/>
      <c r="S88" s="19">
        <f t="shared" si="18"/>
        <v>0</v>
      </c>
      <c r="T88" s="19">
        <f t="shared" si="18"/>
        <v>0</v>
      </c>
      <c r="U88" s="20" t="e">
        <f t="shared" si="19"/>
        <v>#DIV/0!</v>
      </c>
      <c r="V88" s="36"/>
    </row>
    <row r="89" spans="1:22" ht="23.25" customHeight="1" thickBot="1" x14ac:dyDescent="0.3">
      <c r="A89" s="109"/>
      <c r="B89" s="75"/>
      <c r="C89" s="72"/>
      <c r="D89" s="72"/>
      <c r="E89" s="72"/>
      <c r="F89" s="72"/>
      <c r="G89" s="72"/>
      <c r="H89" s="75"/>
      <c r="I89" s="78"/>
      <c r="J89" s="8"/>
      <c r="K89" s="9"/>
      <c r="L89" s="29"/>
      <c r="M89" s="9"/>
      <c r="N89" s="29"/>
      <c r="O89" s="9"/>
      <c r="P89" s="29"/>
      <c r="Q89" s="9"/>
      <c r="R89" s="29"/>
      <c r="S89" s="19">
        <f t="shared" si="18"/>
        <v>0</v>
      </c>
      <c r="T89" s="19">
        <f t="shared" si="18"/>
        <v>0</v>
      </c>
      <c r="U89" s="20" t="e">
        <f t="shared" si="19"/>
        <v>#DIV/0!</v>
      </c>
      <c r="V89" s="40"/>
    </row>
    <row r="90" spans="1:22" ht="23.25" customHeight="1" x14ac:dyDescent="0.25">
      <c r="A90" s="107">
        <v>21</v>
      </c>
      <c r="B90" s="73"/>
      <c r="C90" s="70"/>
      <c r="D90" s="70"/>
      <c r="E90" s="70"/>
      <c r="F90" s="70"/>
      <c r="G90" s="70"/>
      <c r="H90" s="73"/>
      <c r="I90" s="77" t="e">
        <f t="shared" ref="I90" si="23">+H90/G90</f>
        <v>#DIV/0!</v>
      </c>
      <c r="J90" s="6"/>
      <c r="K90" s="7"/>
      <c r="L90" s="28"/>
      <c r="M90" s="7"/>
      <c r="N90" s="28"/>
      <c r="O90" s="7"/>
      <c r="P90" s="28"/>
      <c r="Q90" s="7"/>
      <c r="R90" s="28"/>
      <c r="S90" s="19">
        <f t="shared" si="18"/>
        <v>0</v>
      </c>
      <c r="T90" s="19">
        <f t="shared" si="18"/>
        <v>0</v>
      </c>
      <c r="U90" s="20" t="e">
        <f t="shared" si="19"/>
        <v>#DIV/0!</v>
      </c>
      <c r="V90" s="39"/>
    </row>
    <row r="91" spans="1:22" ht="23.25" customHeight="1" x14ac:dyDescent="0.25">
      <c r="A91" s="108"/>
      <c r="B91" s="74"/>
      <c r="C91" s="71"/>
      <c r="D91" s="71"/>
      <c r="E91" s="71"/>
      <c r="F91" s="71"/>
      <c r="G91" s="71"/>
      <c r="H91" s="74"/>
      <c r="I91" s="77"/>
      <c r="J91" s="2"/>
      <c r="K91" s="4"/>
      <c r="L91" s="26"/>
      <c r="M91" s="4"/>
      <c r="N91" s="26"/>
      <c r="O91" s="4"/>
      <c r="P91" s="26"/>
      <c r="Q91" s="4"/>
      <c r="R91" s="26"/>
      <c r="S91" s="19">
        <f t="shared" si="18"/>
        <v>0</v>
      </c>
      <c r="T91" s="19">
        <f t="shared" si="18"/>
        <v>0</v>
      </c>
      <c r="U91" s="20" t="e">
        <f t="shared" si="19"/>
        <v>#DIV/0!</v>
      </c>
      <c r="V91" s="37"/>
    </row>
    <row r="92" spans="1:22" ht="23.25" customHeight="1" x14ac:dyDescent="0.25">
      <c r="A92" s="108"/>
      <c r="B92" s="74"/>
      <c r="C92" s="71"/>
      <c r="D92" s="71"/>
      <c r="E92" s="71"/>
      <c r="F92" s="71"/>
      <c r="G92" s="71"/>
      <c r="H92" s="74"/>
      <c r="I92" s="77"/>
      <c r="J92" s="2"/>
      <c r="K92" s="4"/>
      <c r="L92" s="26"/>
      <c r="M92" s="4"/>
      <c r="N92" s="26"/>
      <c r="O92" s="4"/>
      <c r="P92" s="26"/>
      <c r="Q92" s="4"/>
      <c r="R92" s="26"/>
      <c r="S92" s="19">
        <f t="shared" si="18"/>
        <v>0</v>
      </c>
      <c r="T92" s="19">
        <f t="shared" si="18"/>
        <v>0</v>
      </c>
      <c r="U92" s="20" t="e">
        <f t="shared" si="19"/>
        <v>#DIV/0!</v>
      </c>
      <c r="V92" s="37"/>
    </row>
    <row r="93" spans="1:22" ht="23.25" customHeight="1" thickBot="1" x14ac:dyDescent="0.3">
      <c r="A93" s="109"/>
      <c r="B93" s="75"/>
      <c r="C93" s="72"/>
      <c r="D93" s="72"/>
      <c r="E93" s="72"/>
      <c r="F93" s="72"/>
      <c r="G93" s="72"/>
      <c r="H93" s="75"/>
      <c r="I93" s="78"/>
      <c r="J93" s="8"/>
      <c r="K93" s="9"/>
      <c r="L93" s="27"/>
      <c r="M93" s="9"/>
      <c r="N93" s="27"/>
      <c r="O93" s="9"/>
      <c r="P93" s="27"/>
      <c r="Q93" s="9"/>
      <c r="R93" s="27"/>
      <c r="S93" s="19">
        <f t="shared" si="18"/>
        <v>0</v>
      </c>
      <c r="T93" s="19">
        <f t="shared" si="18"/>
        <v>0</v>
      </c>
      <c r="U93" s="20" t="e">
        <f t="shared" si="19"/>
        <v>#DIV/0!</v>
      </c>
      <c r="V93" s="38"/>
    </row>
    <row r="94" spans="1:22" ht="23.25" customHeight="1" x14ac:dyDescent="0.25">
      <c r="A94" s="107">
        <v>22</v>
      </c>
      <c r="B94" s="73"/>
      <c r="C94" s="70"/>
      <c r="D94" s="70"/>
      <c r="E94" s="70"/>
      <c r="F94" s="70"/>
      <c r="G94" s="70"/>
      <c r="H94" s="73"/>
      <c r="I94" s="77" t="e">
        <f t="shared" ref="I94" si="24">+H94/G94</f>
        <v>#DIV/0!</v>
      </c>
      <c r="J94" s="6"/>
      <c r="K94" s="7"/>
      <c r="L94" s="30"/>
      <c r="M94" s="7"/>
      <c r="N94" s="30"/>
      <c r="O94" s="7"/>
      <c r="P94" s="30"/>
      <c r="Q94" s="7"/>
      <c r="R94" s="30"/>
      <c r="S94" s="19">
        <f t="shared" si="18"/>
        <v>0</v>
      </c>
      <c r="T94" s="19">
        <f t="shared" si="18"/>
        <v>0</v>
      </c>
      <c r="U94" s="20" t="e">
        <f t="shared" si="19"/>
        <v>#DIV/0!</v>
      </c>
      <c r="V94" s="41"/>
    </row>
    <row r="95" spans="1:22" ht="23.25" customHeight="1" x14ac:dyDescent="0.25">
      <c r="A95" s="108"/>
      <c r="B95" s="74"/>
      <c r="C95" s="71"/>
      <c r="D95" s="71"/>
      <c r="E95" s="71"/>
      <c r="F95" s="71"/>
      <c r="G95" s="71"/>
      <c r="H95" s="74"/>
      <c r="I95" s="77"/>
      <c r="J95" s="2"/>
      <c r="K95" s="4"/>
      <c r="L95" s="25"/>
      <c r="M95" s="4"/>
      <c r="N95" s="25"/>
      <c r="O95" s="4"/>
      <c r="P95" s="25"/>
      <c r="Q95" s="4"/>
      <c r="R95" s="25"/>
      <c r="S95" s="19">
        <f t="shared" si="18"/>
        <v>0</v>
      </c>
      <c r="T95" s="19">
        <f t="shared" si="18"/>
        <v>0</v>
      </c>
      <c r="U95" s="20" t="e">
        <f t="shared" si="19"/>
        <v>#DIV/0!</v>
      </c>
      <c r="V95" s="36"/>
    </row>
    <row r="96" spans="1:22" ht="23.25" customHeight="1" x14ac:dyDescent="0.25">
      <c r="A96" s="108"/>
      <c r="B96" s="74"/>
      <c r="C96" s="71"/>
      <c r="D96" s="71"/>
      <c r="E96" s="71"/>
      <c r="F96" s="71"/>
      <c r="G96" s="71"/>
      <c r="H96" s="74"/>
      <c r="I96" s="77"/>
      <c r="J96" s="2"/>
      <c r="K96" s="4"/>
      <c r="L96" s="26"/>
      <c r="M96" s="4"/>
      <c r="N96" s="26"/>
      <c r="O96" s="4"/>
      <c r="P96" s="26"/>
      <c r="Q96" s="4"/>
      <c r="R96" s="26"/>
      <c r="S96" s="19">
        <f t="shared" si="18"/>
        <v>0</v>
      </c>
      <c r="T96" s="19">
        <f t="shared" si="18"/>
        <v>0</v>
      </c>
      <c r="U96" s="20" t="e">
        <f t="shared" si="19"/>
        <v>#DIV/0!</v>
      </c>
      <c r="V96" s="37"/>
    </row>
    <row r="97" spans="1:22" ht="23.25" customHeight="1" thickBot="1" x14ac:dyDescent="0.3">
      <c r="A97" s="109"/>
      <c r="B97" s="75"/>
      <c r="C97" s="72"/>
      <c r="D97" s="72"/>
      <c r="E97" s="72"/>
      <c r="F97" s="72"/>
      <c r="G97" s="72"/>
      <c r="H97" s="75"/>
      <c r="I97" s="78"/>
      <c r="J97" s="8"/>
      <c r="K97" s="9"/>
      <c r="L97" s="27"/>
      <c r="M97" s="9"/>
      <c r="N97" s="27"/>
      <c r="O97" s="9"/>
      <c r="P97" s="27"/>
      <c r="Q97" s="9"/>
      <c r="R97" s="27"/>
      <c r="S97" s="19">
        <f t="shared" si="18"/>
        <v>0</v>
      </c>
      <c r="T97" s="19">
        <f t="shared" si="18"/>
        <v>0</v>
      </c>
      <c r="U97" s="20" t="e">
        <f t="shared" si="19"/>
        <v>#DIV/0!</v>
      </c>
      <c r="V97" s="38"/>
    </row>
    <row r="98" spans="1:22" ht="23.25" customHeight="1" x14ac:dyDescent="0.25">
      <c r="A98" s="107">
        <v>23</v>
      </c>
      <c r="B98" s="73"/>
      <c r="C98" s="70"/>
      <c r="D98" s="70"/>
      <c r="E98" s="70"/>
      <c r="F98" s="70"/>
      <c r="G98" s="70"/>
      <c r="H98" s="73"/>
      <c r="I98" s="77" t="e">
        <f t="shared" ref="I98" si="25">+H98/G98</f>
        <v>#DIV/0!</v>
      </c>
      <c r="J98" s="6"/>
      <c r="K98" s="7"/>
      <c r="L98" s="28"/>
      <c r="M98" s="7"/>
      <c r="N98" s="28"/>
      <c r="O98" s="7"/>
      <c r="P98" s="28"/>
      <c r="Q98" s="7"/>
      <c r="R98" s="28"/>
      <c r="S98" s="19">
        <f t="shared" si="18"/>
        <v>0</v>
      </c>
      <c r="T98" s="19">
        <f t="shared" si="18"/>
        <v>0</v>
      </c>
      <c r="U98" s="20" t="e">
        <f t="shared" si="19"/>
        <v>#DIV/0!</v>
      </c>
      <c r="V98" s="39"/>
    </row>
    <row r="99" spans="1:22" ht="23.25" customHeight="1" x14ac:dyDescent="0.25">
      <c r="A99" s="108"/>
      <c r="B99" s="74"/>
      <c r="C99" s="71"/>
      <c r="D99" s="71"/>
      <c r="E99" s="71"/>
      <c r="F99" s="71"/>
      <c r="G99" s="71"/>
      <c r="H99" s="74"/>
      <c r="I99" s="77"/>
      <c r="J99" s="2"/>
      <c r="K99" s="4"/>
      <c r="L99" s="26"/>
      <c r="M99" s="4"/>
      <c r="N99" s="26"/>
      <c r="O99" s="4"/>
      <c r="P99" s="26"/>
      <c r="Q99" s="4"/>
      <c r="R99" s="26"/>
      <c r="S99" s="19">
        <f t="shared" si="18"/>
        <v>0</v>
      </c>
      <c r="T99" s="19">
        <f t="shared" si="18"/>
        <v>0</v>
      </c>
      <c r="U99" s="20" t="e">
        <f t="shared" si="19"/>
        <v>#DIV/0!</v>
      </c>
      <c r="V99" s="37"/>
    </row>
    <row r="100" spans="1:22" ht="23.25" customHeight="1" x14ac:dyDescent="0.25">
      <c r="A100" s="108"/>
      <c r="B100" s="74"/>
      <c r="C100" s="71"/>
      <c r="D100" s="71"/>
      <c r="E100" s="71"/>
      <c r="F100" s="71"/>
      <c r="G100" s="71"/>
      <c r="H100" s="74"/>
      <c r="I100" s="77"/>
      <c r="J100" s="2"/>
      <c r="K100" s="4"/>
      <c r="L100" s="25"/>
      <c r="M100" s="4"/>
      <c r="N100" s="25"/>
      <c r="O100" s="4"/>
      <c r="P100" s="25"/>
      <c r="Q100" s="4"/>
      <c r="R100" s="25"/>
      <c r="S100" s="19">
        <f t="shared" si="18"/>
        <v>0</v>
      </c>
      <c r="T100" s="19">
        <f t="shared" si="18"/>
        <v>0</v>
      </c>
      <c r="U100" s="20" t="e">
        <f t="shared" si="19"/>
        <v>#DIV/0!</v>
      </c>
      <c r="V100" s="36"/>
    </row>
    <row r="101" spans="1:22" ht="23.25" customHeight="1" thickBot="1" x14ac:dyDescent="0.3">
      <c r="A101" s="109"/>
      <c r="B101" s="75"/>
      <c r="C101" s="72"/>
      <c r="D101" s="72"/>
      <c r="E101" s="72"/>
      <c r="F101" s="72"/>
      <c r="G101" s="72"/>
      <c r="H101" s="75"/>
      <c r="I101" s="78"/>
      <c r="J101" s="8"/>
      <c r="K101" s="9"/>
      <c r="L101" s="29"/>
      <c r="M101" s="9"/>
      <c r="N101" s="29"/>
      <c r="O101" s="9"/>
      <c r="P101" s="29"/>
      <c r="Q101" s="9"/>
      <c r="R101" s="29"/>
      <c r="S101" s="19">
        <f t="shared" si="18"/>
        <v>0</v>
      </c>
      <c r="T101" s="19">
        <f t="shared" si="18"/>
        <v>0</v>
      </c>
      <c r="U101" s="20" t="e">
        <f t="shared" si="19"/>
        <v>#DIV/0!</v>
      </c>
      <c r="V101" s="40"/>
    </row>
    <row r="102" spans="1:22" ht="23.25" customHeight="1" x14ac:dyDescent="0.25">
      <c r="A102" s="107">
        <v>24</v>
      </c>
      <c r="B102" s="73"/>
      <c r="C102" s="70"/>
      <c r="D102" s="70"/>
      <c r="E102" s="70"/>
      <c r="F102" s="70"/>
      <c r="G102" s="70"/>
      <c r="H102" s="73"/>
      <c r="I102" s="77" t="e">
        <f t="shared" ref="I102" si="26">+H102/G102</f>
        <v>#DIV/0!</v>
      </c>
      <c r="J102" s="6"/>
      <c r="K102" s="7"/>
      <c r="L102" s="28"/>
      <c r="M102" s="7"/>
      <c r="N102" s="28"/>
      <c r="O102" s="7"/>
      <c r="P102" s="28"/>
      <c r="Q102" s="7"/>
      <c r="R102" s="28"/>
      <c r="S102" s="19">
        <f t="shared" si="18"/>
        <v>0</v>
      </c>
      <c r="T102" s="19">
        <f t="shared" si="18"/>
        <v>0</v>
      </c>
      <c r="U102" s="20" t="e">
        <f t="shared" si="19"/>
        <v>#DIV/0!</v>
      </c>
      <c r="V102" s="39"/>
    </row>
    <row r="103" spans="1:22" ht="23.25" customHeight="1" x14ac:dyDescent="0.25">
      <c r="A103" s="108"/>
      <c r="B103" s="74"/>
      <c r="C103" s="71"/>
      <c r="D103" s="71"/>
      <c r="E103" s="71"/>
      <c r="F103" s="71"/>
      <c r="G103" s="71"/>
      <c r="H103" s="74"/>
      <c r="I103" s="77"/>
      <c r="J103" s="2"/>
      <c r="K103" s="4"/>
      <c r="L103" s="26"/>
      <c r="M103" s="4"/>
      <c r="N103" s="26"/>
      <c r="O103" s="4"/>
      <c r="P103" s="26"/>
      <c r="Q103" s="4"/>
      <c r="R103" s="26"/>
      <c r="S103" s="19">
        <f t="shared" si="18"/>
        <v>0</v>
      </c>
      <c r="T103" s="19">
        <f t="shared" si="18"/>
        <v>0</v>
      </c>
      <c r="U103" s="20" t="e">
        <f t="shared" si="19"/>
        <v>#DIV/0!</v>
      </c>
      <c r="V103" s="37"/>
    </row>
    <row r="104" spans="1:22" ht="23.25" customHeight="1" x14ac:dyDescent="0.25">
      <c r="A104" s="108"/>
      <c r="B104" s="74"/>
      <c r="C104" s="71"/>
      <c r="D104" s="71"/>
      <c r="E104" s="71"/>
      <c r="F104" s="71"/>
      <c r="G104" s="71"/>
      <c r="H104" s="74"/>
      <c r="I104" s="77"/>
      <c r="J104" s="2"/>
      <c r="K104" s="4"/>
      <c r="L104" s="25"/>
      <c r="M104" s="4"/>
      <c r="N104" s="25"/>
      <c r="O104" s="4"/>
      <c r="P104" s="25"/>
      <c r="Q104" s="4"/>
      <c r="R104" s="25"/>
      <c r="S104" s="19">
        <f t="shared" si="18"/>
        <v>0</v>
      </c>
      <c r="T104" s="19">
        <f t="shared" si="18"/>
        <v>0</v>
      </c>
      <c r="U104" s="20" t="e">
        <f t="shared" si="19"/>
        <v>#DIV/0!</v>
      </c>
      <c r="V104" s="36"/>
    </row>
    <row r="105" spans="1:22" ht="23.25" customHeight="1" thickBot="1" x14ac:dyDescent="0.3">
      <c r="A105" s="109"/>
      <c r="B105" s="75"/>
      <c r="C105" s="72"/>
      <c r="D105" s="72"/>
      <c r="E105" s="72"/>
      <c r="F105" s="72"/>
      <c r="G105" s="72"/>
      <c r="H105" s="75"/>
      <c r="I105" s="78"/>
      <c r="J105" s="8"/>
      <c r="K105" s="9"/>
      <c r="L105" s="29"/>
      <c r="M105" s="9"/>
      <c r="N105" s="29"/>
      <c r="O105" s="9"/>
      <c r="P105" s="29"/>
      <c r="Q105" s="9"/>
      <c r="R105" s="29"/>
      <c r="S105" s="19">
        <f t="shared" si="18"/>
        <v>0</v>
      </c>
      <c r="T105" s="19">
        <f t="shared" si="18"/>
        <v>0</v>
      </c>
      <c r="U105" s="20" t="e">
        <f t="shared" si="19"/>
        <v>#DIV/0!</v>
      </c>
      <c r="V105" s="40"/>
    </row>
    <row r="106" spans="1:22" ht="23.25" customHeight="1" thickBot="1" x14ac:dyDescent="0.35">
      <c r="A106" s="112" t="s">
        <v>9</v>
      </c>
      <c r="B106" s="113"/>
      <c r="C106" s="113"/>
      <c r="D106" s="113"/>
      <c r="E106" s="113"/>
      <c r="F106" s="113"/>
      <c r="G106" s="113"/>
      <c r="H106" s="113"/>
      <c r="I106" s="10" t="e">
        <f>+SUM(I10:I105)/(COUNT(I10:I105))</f>
        <v>#DIV/0!</v>
      </c>
      <c r="J106" s="11"/>
      <c r="K106" s="114" t="s">
        <v>10</v>
      </c>
      <c r="L106" s="115"/>
      <c r="M106" s="115"/>
      <c r="N106" s="115"/>
      <c r="O106" s="115"/>
      <c r="P106" s="115"/>
      <c r="Q106" s="115"/>
      <c r="R106" s="115"/>
      <c r="S106" s="12">
        <f>SUM(S10:S105)</f>
        <v>262059000</v>
      </c>
      <c r="T106" s="12">
        <f>SUM(T10:T105)</f>
        <v>259206009</v>
      </c>
      <c r="U106" s="10" t="e">
        <f>+SUM(U10:U105)/(COUNT(U10:U105))</f>
        <v>#DIV/0!</v>
      </c>
      <c r="V106" s="42"/>
    </row>
    <row r="107" spans="1:22" ht="14.25" customHeight="1" x14ac:dyDescent="0.35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</row>
    <row r="108" spans="1:22" x14ac:dyDescent="0.25">
      <c r="C108" s="5" t="s">
        <v>11</v>
      </c>
      <c r="D108" s="110" t="s">
        <v>27</v>
      </c>
      <c r="E108" s="110"/>
      <c r="F108" s="110"/>
      <c r="G108" s="110"/>
      <c r="H108" s="110"/>
      <c r="I108" s="110"/>
      <c r="J108" s="130"/>
      <c r="K108" s="117" t="s">
        <v>12</v>
      </c>
      <c r="L108" s="117"/>
      <c r="M108" s="117"/>
      <c r="N108" s="117"/>
      <c r="O108" s="117" t="s">
        <v>27</v>
      </c>
      <c r="P108" s="117"/>
      <c r="Q108" s="117"/>
      <c r="R108" s="117"/>
      <c r="S108" s="117"/>
      <c r="T108" s="117"/>
      <c r="U108" s="118"/>
    </row>
    <row r="109" spans="1:22" x14ac:dyDescent="0.25">
      <c r="C109" s="5" t="s">
        <v>13</v>
      </c>
      <c r="D109" s="110" t="s">
        <v>28</v>
      </c>
      <c r="E109" s="110"/>
      <c r="F109" s="110"/>
      <c r="G109" s="110"/>
      <c r="H109" s="110"/>
      <c r="I109" s="110"/>
      <c r="J109" s="31"/>
      <c r="K109" s="110" t="s">
        <v>13</v>
      </c>
      <c r="L109" s="110"/>
      <c r="M109" s="110"/>
      <c r="N109" s="110"/>
      <c r="O109" s="111" t="s">
        <v>28</v>
      </c>
      <c r="P109" s="111"/>
      <c r="Q109" s="111"/>
      <c r="R109" s="111"/>
      <c r="S109" s="111"/>
      <c r="T109" s="111"/>
      <c r="U109" s="118"/>
    </row>
    <row r="110" spans="1:22" x14ac:dyDescent="0.25">
      <c r="C110" s="5" t="s">
        <v>14</v>
      </c>
      <c r="D110" s="110" t="s">
        <v>134</v>
      </c>
      <c r="E110" s="110"/>
      <c r="F110" s="110"/>
      <c r="G110" s="110"/>
      <c r="H110" s="110"/>
      <c r="I110" s="110"/>
      <c r="J110" s="32"/>
      <c r="K110" s="110" t="s">
        <v>14</v>
      </c>
      <c r="L110" s="110"/>
      <c r="M110" s="110"/>
      <c r="N110" s="110"/>
      <c r="O110" s="129">
        <v>43131</v>
      </c>
      <c r="P110" s="111"/>
      <c r="Q110" s="111"/>
      <c r="R110" s="111"/>
      <c r="S110" s="111"/>
      <c r="T110" s="111"/>
      <c r="U110" s="118"/>
    </row>
  </sheetData>
  <mergeCells count="256">
    <mergeCell ref="G7:G9"/>
    <mergeCell ref="U8:U9"/>
    <mergeCell ref="H7:H9"/>
    <mergeCell ref="D10:D13"/>
    <mergeCell ref="E10:E13"/>
    <mergeCell ref="F10:F13"/>
    <mergeCell ref="G10:G13"/>
    <mergeCell ref="H10:H13"/>
    <mergeCell ref="I10:I13"/>
    <mergeCell ref="A1:V1"/>
    <mergeCell ref="A2:V2"/>
    <mergeCell ref="A4:F4"/>
    <mergeCell ref="G4:L4"/>
    <mergeCell ref="M4:P4"/>
    <mergeCell ref="Q4:V4"/>
    <mergeCell ref="V7:V9"/>
    <mergeCell ref="K8:L8"/>
    <mergeCell ref="M8:N8"/>
    <mergeCell ref="O8:P8"/>
    <mergeCell ref="Q8:R8"/>
    <mergeCell ref="S8:T8"/>
    <mergeCell ref="A5:L5"/>
    <mergeCell ref="M5:V5"/>
    <mergeCell ref="A6:U6"/>
    <mergeCell ref="A7:A9"/>
    <mergeCell ref="B7:B9"/>
    <mergeCell ref="C7:C9"/>
    <mergeCell ref="I7:I9"/>
    <mergeCell ref="J7:J9"/>
    <mergeCell ref="K7:U7"/>
    <mergeCell ref="D7:D9"/>
    <mergeCell ref="E7:E9"/>
    <mergeCell ref="F7:F9"/>
    <mergeCell ref="G14:G17"/>
    <mergeCell ref="H14:H17"/>
    <mergeCell ref="I14:I17"/>
    <mergeCell ref="A18:A21"/>
    <mergeCell ref="B18:B21"/>
    <mergeCell ref="C18:C21"/>
    <mergeCell ref="D18:D21"/>
    <mergeCell ref="E18:E21"/>
    <mergeCell ref="F18:F21"/>
    <mergeCell ref="G18:G21"/>
    <mergeCell ref="A14:A17"/>
    <mergeCell ref="B14:B17"/>
    <mergeCell ref="C14:C17"/>
    <mergeCell ref="D14:D17"/>
    <mergeCell ref="E14:E17"/>
    <mergeCell ref="F14:F17"/>
    <mergeCell ref="H18:H21"/>
    <mergeCell ref="I18:I21"/>
    <mergeCell ref="A10:A13"/>
    <mergeCell ref="B10:B13"/>
    <mergeCell ref="C10:C13"/>
    <mergeCell ref="A22:A25"/>
    <mergeCell ref="B22:B25"/>
    <mergeCell ref="C22:C25"/>
    <mergeCell ref="D22:D25"/>
    <mergeCell ref="E22:E25"/>
    <mergeCell ref="F22:F25"/>
    <mergeCell ref="G22:G25"/>
    <mergeCell ref="H22:H25"/>
    <mergeCell ref="I22:I25"/>
    <mergeCell ref="A26:A29"/>
    <mergeCell ref="B26:B29"/>
    <mergeCell ref="C26:C29"/>
    <mergeCell ref="D26:D29"/>
    <mergeCell ref="E26:E29"/>
    <mergeCell ref="F26:F29"/>
    <mergeCell ref="G26:G29"/>
    <mergeCell ref="H26:H29"/>
    <mergeCell ref="I26:I29"/>
    <mergeCell ref="G30:G33"/>
    <mergeCell ref="H30:H33"/>
    <mergeCell ref="I30:I33"/>
    <mergeCell ref="A34:A37"/>
    <mergeCell ref="B34:B37"/>
    <mergeCell ref="C34:C37"/>
    <mergeCell ref="D34:D37"/>
    <mergeCell ref="E34:E37"/>
    <mergeCell ref="F34:F37"/>
    <mergeCell ref="G34:G37"/>
    <mergeCell ref="A30:A33"/>
    <mergeCell ref="B30:B33"/>
    <mergeCell ref="C30:C33"/>
    <mergeCell ref="D30:D33"/>
    <mergeCell ref="E30:E33"/>
    <mergeCell ref="F30:F33"/>
    <mergeCell ref="H34:H37"/>
    <mergeCell ref="I34:I37"/>
    <mergeCell ref="A38:A41"/>
    <mergeCell ref="B38:B41"/>
    <mergeCell ref="C38:C41"/>
    <mergeCell ref="D38:D41"/>
    <mergeCell ref="E38:E41"/>
    <mergeCell ref="F38:F41"/>
    <mergeCell ref="G38:G41"/>
    <mergeCell ref="H38:H41"/>
    <mergeCell ref="I38:I41"/>
    <mergeCell ref="A42:A45"/>
    <mergeCell ref="B42:B45"/>
    <mergeCell ref="C42:C45"/>
    <mergeCell ref="D42:D45"/>
    <mergeCell ref="E42:E45"/>
    <mergeCell ref="F42:F45"/>
    <mergeCell ref="G42:G45"/>
    <mergeCell ref="H42:H45"/>
    <mergeCell ref="I42:I45"/>
    <mergeCell ref="G46:G49"/>
    <mergeCell ref="H46:H49"/>
    <mergeCell ref="I46:I49"/>
    <mergeCell ref="A50:A53"/>
    <mergeCell ref="B50:B53"/>
    <mergeCell ref="C50:C53"/>
    <mergeCell ref="D50:D53"/>
    <mergeCell ref="E50:E53"/>
    <mergeCell ref="F50:F53"/>
    <mergeCell ref="G50:G53"/>
    <mergeCell ref="A46:A49"/>
    <mergeCell ref="B46:B49"/>
    <mergeCell ref="C46:C49"/>
    <mergeCell ref="D46:D49"/>
    <mergeCell ref="E46:E49"/>
    <mergeCell ref="F46:F49"/>
    <mergeCell ref="H50:H53"/>
    <mergeCell ref="I50:I53"/>
    <mergeCell ref="A54:A57"/>
    <mergeCell ref="B54:B57"/>
    <mergeCell ref="C54:C57"/>
    <mergeCell ref="D54:D57"/>
    <mergeCell ref="E54:E57"/>
    <mergeCell ref="F54:F57"/>
    <mergeCell ref="G54:G57"/>
    <mergeCell ref="H54:H57"/>
    <mergeCell ref="I54:I57"/>
    <mergeCell ref="A58:A61"/>
    <mergeCell ref="B58:B61"/>
    <mergeCell ref="C58:C61"/>
    <mergeCell ref="D58:D61"/>
    <mergeCell ref="E58:E61"/>
    <mergeCell ref="F58:F61"/>
    <mergeCell ref="G58:G61"/>
    <mergeCell ref="H58:H61"/>
    <mergeCell ref="I58:I61"/>
    <mergeCell ref="G62:G65"/>
    <mergeCell ref="H62:H65"/>
    <mergeCell ref="I62:I65"/>
    <mergeCell ref="A66:A69"/>
    <mergeCell ref="B66:B69"/>
    <mergeCell ref="C66:C69"/>
    <mergeCell ref="D66:D69"/>
    <mergeCell ref="E66:E69"/>
    <mergeCell ref="F66:F69"/>
    <mergeCell ref="G66:G69"/>
    <mergeCell ref="A62:A65"/>
    <mergeCell ref="B62:B65"/>
    <mergeCell ref="C62:C65"/>
    <mergeCell ref="D62:D65"/>
    <mergeCell ref="E62:E65"/>
    <mergeCell ref="F62:F65"/>
    <mergeCell ref="H66:H69"/>
    <mergeCell ref="I66:I69"/>
    <mergeCell ref="A70:A73"/>
    <mergeCell ref="B70:B73"/>
    <mergeCell ref="C70:C73"/>
    <mergeCell ref="D70:D73"/>
    <mergeCell ref="E70:E73"/>
    <mergeCell ref="F70:F73"/>
    <mergeCell ref="G70:G73"/>
    <mergeCell ref="H70:H73"/>
    <mergeCell ref="I70:I73"/>
    <mergeCell ref="A74:A77"/>
    <mergeCell ref="B74:B77"/>
    <mergeCell ref="C74:C77"/>
    <mergeCell ref="D74:D77"/>
    <mergeCell ref="E74:E77"/>
    <mergeCell ref="F74:F77"/>
    <mergeCell ref="G74:G77"/>
    <mergeCell ref="H74:H77"/>
    <mergeCell ref="I74:I77"/>
    <mergeCell ref="G78:G81"/>
    <mergeCell ref="H78:H81"/>
    <mergeCell ref="I78:I81"/>
    <mergeCell ref="A82:A85"/>
    <mergeCell ref="B82:B85"/>
    <mergeCell ref="C82:C85"/>
    <mergeCell ref="D82:D85"/>
    <mergeCell ref="E82:E85"/>
    <mergeCell ref="F82:F85"/>
    <mergeCell ref="G82:G85"/>
    <mergeCell ref="A78:A81"/>
    <mergeCell ref="B78:B81"/>
    <mergeCell ref="C78:C81"/>
    <mergeCell ref="D78:D81"/>
    <mergeCell ref="E78:E81"/>
    <mergeCell ref="F78:F81"/>
    <mergeCell ref="H82:H85"/>
    <mergeCell ref="I82:I85"/>
    <mergeCell ref="A86:A89"/>
    <mergeCell ref="B86:B89"/>
    <mergeCell ref="C86:C89"/>
    <mergeCell ref="D86:D89"/>
    <mergeCell ref="E86:E89"/>
    <mergeCell ref="F86:F89"/>
    <mergeCell ref="G86:G89"/>
    <mergeCell ref="H86:H89"/>
    <mergeCell ref="I86:I89"/>
    <mergeCell ref="A90:A93"/>
    <mergeCell ref="B90:B93"/>
    <mergeCell ref="C90:C93"/>
    <mergeCell ref="D90:D93"/>
    <mergeCell ref="E90:E93"/>
    <mergeCell ref="F90:F93"/>
    <mergeCell ref="G90:G93"/>
    <mergeCell ref="H90:H93"/>
    <mergeCell ref="I90:I93"/>
    <mergeCell ref="G94:G97"/>
    <mergeCell ref="H94:H97"/>
    <mergeCell ref="I94:I97"/>
    <mergeCell ref="A98:A101"/>
    <mergeCell ref="B98:B101"/>
    <mergeCell ref="C98:C101"/>
    <mergeCell ref="D98:D101"/>
    <mergeCell ref="E98:E101"/>
    <mergeCell ref="F98:F101"/>
    <mergeCell ref="G98:G101"/>
    <mergeCell ref="A94:A97"/>
    <mergeCell ref="B94:B97"/>
    <mergeCell ref="C94:C97"/>
    <mergeCell ref="D94:D97"/>
    <mergeCell ref="E94:E97"/>
    <mergeCell ref="F94:F97"/>
    <mergeCell ref="H98:H101"/>
    <mergeCell ref="I98:I101"/>
    <mergeCell ref="D110:I110"/>
    <mergeCell ref="K110:N110"/>
    <mergeCell ref="O110:T110"/>
    <mergeCell ref="I102:I105"/>
    <mergeCell ref="A106:H106"/>
    <mergeCell ref="K106:R106"/>
    <mergeCell ref="A107:U107"/>
    <mergeCell ref="D108:I108"/>
    <mergeCell ref="K108:N108"/>
    <mergeCell ref="O108:T108"/>
    <mergeCell ref="U108:U110"/>
    <mergeCell ref="D109:I109"/>
    <mergeCell ref="K109:N109"/>
    <mergeCell ref="A102:A105"/>
    <mergeCell ref="B102:B105"/>
    <mergeCell ref="C102:C105"/>
    <mergeCell ref="D102:D105"/>
    <mergeCell ref="E102:E105"/>
    <mergeCell ref="F102:F105"/>
    <mergeCell ref="G102:G105"/>
    <mergeCell ref="H102:H105"/>
    <mergeCell ref="O109:T109"/>
  </mergeCells>
  <pageMargins left="0.70866141732283472" right="0.70866141732283472" top="1.1417322834645669" bottom="0.74803149606299213" header="0.31496062992125984" footer="0.31496062992125984"/>
  <pageSetup paperSize="5" scale="49" orientation="landscape" r:id="rId1"/>
  <headerFooter>
    <oddHeader>&amp;R&amp;9Republica de Colombia
Departamento de Cundinamarca
Alcaldia  Municipal de Sopó
Documento Controlado
Versión: 06
Página &amp;P de &amp;N
Vigencia: 29/06/2016</oddHeader>
  </headerFooter>
  <rowBreaks count="2" manualBreakCount="2">
    <brk id="41" max="16383" man="1"/>
    <brk id="76" max="2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2017</Fecha>
    <Secretar_x00ed_a xmlns="51f41368-09ef-457e-ae09-8dfa7ccb2798">Secretaría de Gestión Integral</Secretar_x00ed_a>
    <Clasificaci_x00f3_n xmlns="2985bb4b-4701-49be-b6af-cb425f14ffe8">Planes de Acción</Clasificaci_x00f3_n>
    <Descripci_x00f3_n xmlns="2985bb4b-4701-49be-b6af-cb425f14ffe8">PLAN DE ACCION EJECUTADO 2017 GESTIÓN INTEGRAL</Descripci_x00f3_n>
  </documentManagement>
</p:properties>
</file>

<file path=customXml/itemProps1.xml><?xml version="1.0" encoding="utf-8"?>
<ds:datastoreItem xmlns:ds="http://schemas.openxmlformats.org/officeDocument/2006/customXml" ds:itemID="{12109030-E373-4777-A39E-FEC46F54AEA5}"/>
</file>

<file path=customXml/itemProps2.xml><?xml version="1.0" encoding="utf-8"?>
<ds:datastoreItem xmlns:ds="http://schemas.openxmlformats.org/officeDocument/2006/customXml" ds:itemID="{C055A25C-C250-40C8-9374-2D4948BBBC90}"/>
</file>

<file path=customXml/itemProps3.xml><?xml version="1.0" encoding="utf-8"?>
<ds:datastoreItem xmlns:ds="http://schemas.openxmlformats.org/officeDocument/2006/customXml" ds:itemID="{8C06E457-18C8-4D75-A2D6-75B9AA8CFB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CTeI</vt:lpstr>
      <vt:lpstr>Pobreza Extrema</vt:lpstr>
      <vt:lpstr>Servicios Públicos</vt:lpstr>
      <vt:lpstr>Calidad y Sist. Información</vt:lpstr>
      <vt:lpstr>'Calidad y Sist. Información'!Área_de_impresión</vt:lpstr>
      <vt:lpstr>CTeI!Área_de_impresión</vt:lpstr>
      <vt:lpstr>'Pobreza Extrema'!Área_de_impresión</vt:lpstr>
      <vt:lpstr>'Servicios Públicos'!Área_de_impresión</vt:lpstr>
      <vt:lpstr>'Calidad y Sist. Información'!Títulos_a_imprimir</vt:lpstr>
      <vt:lpstr>CTeI!Títulos_a_imprimir</vt:lpstr>
      <vt:lpstr>'Pobreza Extrema'!Títulos_a_imprimir</vt:lpstr>
      <vt:lpstr>'Servicios Públicos'!Títulos_a_imprimir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ACCION EJECUTADO 2017 GESTIÓN INTEGRAL</dc:title>
  <dc:creator>Luffi</dc:creator>
  <cp:lastModifiedBy>HP 01</cp:lastModifiedBy>
  <cp:lastPrinted>2016-06-29T21:33:32Z</cp:lastPrinted>
  <dcterms:created xsi:type="dcterms:W3CDTF">2012-08-21T23:36:53Z</dcterms:created>
  <dcterms:modified xsi:type="dcterms:W3CDTF">2018-01-31T22:14:55Z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