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9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T27" i="1" l="1"/>
  <c r="U27" i="1" s="1"/>
  <c r="S27" i="1"/>
  <c r="U26" i="1"/>
  <c r="T26" i="1"/>
  <c r="S26" i="1"/>
  <c r="T25" i="1"/>
  <c r="U25" i="1" s="1"/>
  <c r="S25" i="1"/>
  <c r="T24" i="1"/>
  <c r="U24" i="1" s="1"/>
  <c r="S24" i="1"/>
  <c r="T23" i="1"/>
  <c r="U23" i="1" s="1"/>
  <c r="S23" i="1"/>
  <c r="U22" i="1"/>
  <c r="T22" i="1"/>
  <c r="S22" i="1"/>
  <c r="T21" i="1"/>
  <c r="U21" i="1" s="1"/>
  <c r="S21" i="1"/>
  <c r="I21" i="1"/>
  <c r="T20" i="1"/>
  <c r="S20" i="1"/>
  <c r="T19" i="1"/>
  <c r="U19" i="1" s="1"/>
  <c r="S19" i="1"/>
  <c r="T18" i="1"/>
  <c r="S18" i="1"/>
  <c r="T17" i="1"/>
  <c r="S17" i="1"/>
  <c r="U17" i="1" s="1"/>
  <c r="I17" i="1"/>
  <c r="U16" i="1"/>
  <c r="T16" i="1"/>
  <c r="S16" i="1"/>
  <c r="T15" i="1"/>
  <c r="U15" i="1" s="1"/>
  <c r="S15" i="1"/>
  <c r="T14" i="1"/>
  <c r="U14" i="1" s="1"/>
  <c r="S14" i="1"/>
  <c r="T13" i="1"/>
  <c r="U13" i="1" s="1"/>
  <c r="S13" i="1"/>
  <c r="I13" i="1"/>
  <c r="I28" i="1" s="1"/>
  <c r="T12" i="1"/>
  <c r="U12" i="1" s="1"/>
  <c r="S12" i="1"/>
  <c r="U11" i="1"/>
  <c r="T11" i="1"/>
  <c r="S11" i="1"/>
  <c r="T10" i="1"/>
  <c r="T28" i="1" s="1"/>
  <c r="S10" i="1"/>
  <c r="S28" i="1" s="1"/>
  <c r="I10" i="1"/>
  <c r="U20" i="1" l="1"/>
  <c r="U18" i="1"/>
  <c r="U10" i="1"/>
  <c r="U28" i="1" l="1"/>
</calcChain>
</file>

<file path=xl/sharedStrings.xml><?xml version="1.0" encoding="utf-8"?>
<sst xmlns="http://schemas.openxmlformats.org/spreadsheetml/2006/main" count="86" uniqueCount="67">
  <si>
    <t>PLAN DE DESARROLLO: "SEGURIDAD Y PROSPERIDAD 2016- 2020"</t>
  </si>
  <si>
    <t>COMPONENTE DE EFICACIA - PLAN DE ACCIÓN</t>
  </si>
  <si>
    <t>EJE ESTRATÉGICO: DESARROLLO SOSTENIBLE Y ORDENADO PARA LOGRAR LA PROSPERIDAD</t>
  </si>
  <si>
    <t>DIMENSIÓN DE DESARROLLO: GESTION DEL RIESGO</t>
  </si>
  <si>
    <t>RESPONSABLE:  SECRETARIA DE GOBIERNO</t>
  </si>
  <si>
    <t>META DE RESULTADO: Ejecutar en un 40%  el plan de gestión del riesgo del municipio</t>
  </si>
  <si>
    <t xml:space="preserve">VALOR META ANUAL DE RESULTADO: 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</si>
  <si>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</si>
  <si>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</si>
  <si>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</si>
  <si>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</si>
  <si>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</si>
  <si>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</si>
  <si>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</si>
  <si>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</si>
  <si>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</si>
  <si>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</si>
  <si>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</si>
  <si>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</si>
  <si>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</si>
  <si>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</si>
  <si>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</si>
  <si>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</si>
  <si>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</si>
  <si>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</si>
  <si>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</si>
  <si>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</si>
  <si>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>Gestión y prevención del riesgo, por un Sopó Seguro</t>
  </si>
  <si>
    <t>Conservar y suscribir convenios con las organizaciones de socorro y atención de emergencias -Bomberos, Cruz Roja, Defensa Civil- Policía Nacional de Atención a Riesgos y Desastres-</t>
  </si>
  <si>
    <t>Número de convenios suscritos con las organizaciones de socorro y atención de emergencias</t>
  </si>
  <si>
    <t>Bomberos - Convenio de asociación con particulares con el cuerpo de bomberos voluntarios de sopo, para la prevención y atención de emergencia y desastres, control de incendios explosiones y demas calamidades conexas en el municipio de sopo</t>
  </si>
  <si>
    <t>Convenio con Defensa Civil (Contratacion de hospedaje y suministro de viveres en caso de existir una situacion de desastre en el Municipio-SUJETO A SITUACION DE DESASTRE)</t>
  </si>
  <si>
    <t>Convenio con Gas Natural</t>
  </si>
  <si>
    <t>Atender el 100% de las situaciones de emergencia que se presenten en el municipio</t>
  </si>
  <si>
    <t>Porcentaje de situaciones de emergencia atendidas en el municipio</t>
  </si>
  <si>
    <t>Atender todas las situaciones de emergencia que se presenten en el municipio</t>
  </si>
  <si>
    <t>Adelantar acciones de prevención del riesgo en por lo menos el 15% de las zonas de alto riesgo que se identifiquen en el municipio</t>
  </si>
  <si>
    <t>Porcentaje de zonas de alto riesgo identificadas en el municipio atendidas a través de acciones de prevención</t>
  </si>
  <si>
    <t>ND</t>
  </si>
  <si>
    <t>Prestación de servicios como apoyo a la gestión para realizar actividades operativas en la atención y prevención de emergencias en desarrollo de la gestión del riesgo en el  municipio de Sopó.</t>
  </si>
  <si>
    <t xml:space="preserve">Suministro de refrigerios  con destino al apoyo a los cuerpos de emergencia </t>
  </si>
  <si>
    <t>Riesgos profesionales apoyo a la gestión del coordinador del riesgo del Municipio de Sopó</t>
  </si>
  <si>
    <t xml:space="preserve">Elaborar y adoptar el estudio de amenaza, vulnerabilidad y riesgo para el fenómeno de inundación en suelo urbano, suelo de expansión urbana y suelo rural </t>
  </si>
  <si>
    <t>Número de estudios  realizados y adoptados</t>
  </si>
  <si>
    <t>adelantar las acciones pertinentes para contratar el estudio</t>
  </si>
  <si>
    <t xml:space="preserve">Elaborar y adoptar el estudio de amenaza, vulnerabilidad y riesgo para el fenómeno de avenidas torrenciales  en suelo urbano, suelo de expansión urbana y suelo rural </t>
  </si>
  <si>
    <t xml:space="preserve">Elaborar y adoptar el estudio de amenaza, vulnerabilidad y riesgo para el fenómeno de remosión en masa en suelo urbano, suelo de expansión urbana y suelo rural </t>
  </si>
  <si>
    <t xml:space="preserve">Elaborar y adoptar el estudio de amenaza, vulnerabilidad y riesgo  originados por actividades antrópicas en suelo urbano, suelo de expansión urbana y suelo rural </t>
  </si>
  <si>
    <t>Actualizar el plan municipal de gestión del riesgo cada vez que se requiera</t>
  </si>
  <si>
    <t>Número de planes de gestión del riesgo municipales actualizados</t>
  </si>
  <si>
    <t>adelantar las acciones pertinentes cuando de lugar</t>
  </si>
  <si>
    <t>Realizar 18 capacitaciones en los diferentes sectores/veredas del municipio sobre prevención y atención de desastres</t>
  </si>
  <si>
    <t>Número de capacitaciones realizadas en los sectores/veredas del munipio</t>
  </si>
  <si>
    <t>cronograma de capacitaciones, convocataria</t>
  </si>
  <si>
    <t xml:space="preserve">TOTALES </t>
  </si>
  <si>
    <t xml:space="preserve">EJECUCIÓN  RECURSOS PROGRAMADOS </t>
  </si>
  <si>
    <t>ELABORÓ /NOMBRE</t>
  </si>
  <si>
    <t>CINDY FORERO</t>
  </si>
  <si>
    <t>REVISÓ/NOMBRE</t>
  </si>
  <si>
    <t>OMAYRA ESPERANZA CORTÉS ARIZA</t>
  </si>
  <si>
    <t>CARGO</t>
  </si>
  <si>
    <t>SECRETARIA DE GOBIERNO</t>
  </si>
  <si>
    <t>SECRETARIA DE GESTIÓN INTEGRAL</t>
  </si>
  <si>
    <t>FECHA</t>
  </si>
  <si>
    <t>VIGENCIA: 2019</t>
  </si>
  <si>
    <t>Implementación de mecanismos de estabilización de taludes en zonas de ladera con riesgo de deslizamiento</t>
  </si>
  <si>
    <t>09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</si>
</sst>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justify" vertical="center" wrapText="1"/>
    </xf>
    <xf numFmtId="3" fontId="10" fillId="5" borderId="6" xfId="0" applyNumberFormat="1" applyFont="1" applyFill="1" applyBorder="1" applyAlignment="1" applyProtection="1">
      <alignment horizontal="center" vertical="center" wrapText="1"/>
    </xf>
    <xf numFmtId="3" fontId="10" fillId="6" borderId="6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justify" vertical="center" wrapText="1"/>
    </xf>
    <xf numFmtId="165" fontId="10" fillId="7" borderId="9" xfId="1" applyNumberFormat="1" applyFont="1" applyFill="1" applyBorder="1" applyAlignment="1" applyProtection="1">
      <alignment horizontal="center" vertical="center" wrapText="1"/>
    </xf>
    <xf numFmtId="165" fontId="10" fillId="6" borderId="9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9" xfId="0" applyNumberFormat="1" applyFont="1" applyFill="1" applyBorder="1" applyAlignment="1" applyProtection="1">
      <alignment horizontal="center" vertical="center" wrapText="1"/>
    </xf>
    <xf numFmtId="9" fontId="10" fillId="0" borderId="9" xfId="2" applyFont="1" applyFill="1" applyBorder="1" applyAlignment="1" applyProtection="1">
      <alignment horizontal="center" vertical="center" textRotation="90" wrapText="1"/>
    </xf>
    <xf numFmtId="165" fontId="10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justify" vertical="center" wrapText="1"/>
    </xf>
    <xf numFmtId="165" fontId="10" fillId="7" borderId="6" xfId="1" applyNumberFormat="1" applyFont="1" applyFill="1" applyBorder="1" applyAlignment="1" applyProtection="1">
      <alignment horizontal="center" vertical="center" wrapText="1"/>
    </xf>
    <xf numFmtId="0" fontId="10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justify" vertical="center" wrapText="1"/>
    </xf>
    <xf numFmtId="165" fontId="10" fillId="7" borderId="12" xfId="1" applyNumberFormat="1" applyFont="1" applyFill="1" applyBorder="1" applyAlignment="1" applyProtection="1">
      <alignment horizontal="center" vertical="center" wrapText="1"/>
    </xf>
    <xf numFmtId="0" fontId="10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2" xfId="1" applyNumberFormat="1" applyFont="1" applyFill="1" applyBorder="1" applyAlignment="1" applyProtection="1">
      <alignment horizontal="center" vertical="center" wrapText="1"/>
      <protection locked="0"/>
    </xf>
    <xf numFmtId="165" fontId="10" fillId="6" borderId="6" xfId="1" applyNumberFormat="1" applyFont="1" applyFill="1" applyBorder="1" applyAlignment="1" applyProtection="1">
      <alignment horizontal="center" vertical="center" wrapText="1"/>
      <protection locked="0"/>
    </xf>
    <xf numFmtId="165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justify" vertical="center" wrapText="1"/>
    </xf>
    <xf numFmtId="165" fontId="10" fillId="7" borderId="16" xfId="1" applyNumberFormat="1" applyFont="1" applyFill="1" applyBorder="1" applyAlignment="1" applyProtection="1">
      <alignment horizontal="center" vertical="center" wrapText="1"/>
    </xf>
    <xf numFmtId="0" fontId="10" fillId="6" borderId="1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6" xfId="1" applyNumberFormat="1" applyFont="1" applyFill="1" applyBorder="1" applyAlignment="1" applyProtection="1">
      <alignment horizontal="center" vertical="center" wrapText="1"/>
      <protection locked="0"/>
    </xf>
    <xf numFmtId="165" fontId="10" fillId="6" borderId="12" xfId="1" applyNumberFormat="1" applyFont="1" applyFill="1" applyBorder="1" applyAlignment="1" applyProtection="1">
      <alignment horizontal="center" vertical="center" wrapText="1"/>
      <protection locked="0"/>
    </xf>
    <xf numFmtId="165" fontId="10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vertical="center" wrapText="1"/>
    </xf>
    <xf numFmtId="0" fontId="11" fillId="3" borderId="6" xfId="0" applyFont="1" applyFill="1" applyBorder="1" applyAlignment="1" applyProtection="1">
      <alignment vertical="center" wrapText="1"/>
    </xf>
    <xf numFmtId="0" fontId="0" fillId="0" borderId="0" xfId="0" applyProtection="1"/>
    <xf numFmtId="165" fontId="10" fillId="7" borderId="18" xfId="1" applyNumberFormat="1" applyFont="1" applyFill="1" applyBorder="1" applyAlignment="1" applyProtection="1">
      <alignment horizontal="center" vertical="center" wrapText="1"/>
    </xf>
    <xf numFmtId="0" fontId="10" fillId="6" borderId="18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21" xfId="0" applyFont="1" applyFill="1" applyBorder="1" applyAlignment="1" applyProtection="1">
      <alignment horizontal="center" vertical="center" wrapText="1"/>
    </xf>
    <xf numFmtId="9" fontId="10" fillId="6" borderId="11" xfId="2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justify" vertical="center" wrapText="1"/>
    </xf>
    <xf numFmtId="0" fontId="10" fillId="6" borderId="2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center" vertical="center" wrapText="1"/>
    </xf>
    <xf numFmtId="9" fontId="12" fillId="0" borderId="25" xfId="2" applyFont="1" applyBorder="1" applyProtection="1"/>
    <xf numFmtId="9" fontId="12" fillId="0" borderId="26" xfId="2" applyFont="1" applyBorder="1" applyProtection="1"/>
    <xf numFmtId="3" fontId="0" fillId="0" borderId="24" xfId="0" applyNumberFormat="1" applyFont="1" applyBorder="1" applyAlignment="1" applyProtection="1"/>
    <xf numFmtId="3" fontId="0" fillId="3" borderId="24" xfId="0" applyNumberFormat="1" applyFont="1" applyFill="1" applyBorder="1" applyAlignment="1" applyProtection="1"/>
    <xf numFmtId="0" fontId="0" fillId="3" borderId="0" xfId="0" applyFill="1" applyProtection="1"/>
    <xf numFmtId="0" fontId="16" fillId="0" borderId="6" xfId="0" applyFont="1" applyBorder="1" applyAlignment="1" applyProtection="1">
      <alignment horizontal="left" vertical="top"/>
    </xf>
    <xf numFmtId="0" fontId="16" fillId="3" borderId="0" xfId="0" applyFont="1" applyFill="1" applyBorder="1" applyAlignment="1" applyProtection="1">
      <alignment vertical="top"/>
    </xf>
    <xf numFmtId="0" fontId="16" fillId="3" borderId="17" xfId="0" applyFont="1" applyFill="1" applyBorder="1" applyAlignment="1" applyProtection="1">
      <alignment vertical="top"/>
    </xf>
    <xf numFmtId="0" fontId="16" fillId="3" borderId="27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 vertical="top"/>
    </xf>
    <xf numFmtId="0" fontId="17" fillId="0" borderId="6" xfId="0" applyFont="1" applyBorder="1" applyAlignment="1" applyProtection="1">
      <alignment horizontal="center" vertical="top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9" fontId="10" fillId="6" borderId="8" xfId="2" applyFont="1" applyFill="1" applyBorder="1" applyAlignment="1" applyProtection="1">
      <alignment horizontal="center" vertical="center" wrapText="1"/>
    </xf>
    <xf numFmtId="9" fontId="10" fillId="6" borderId="11" xfId="2" applyFont="1" applyFill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wrapText="1"/>
    </xf>
    <xf numFmtId="0" fontId="14" fillId="0" borderId="24" xfId="0" applyFont="1" applyBorder="1" applyAlignment="1" applyProtection="1">
      <alignment horizontal="center" wrapText="1"/>
    </xf>
    <xf numFmtId="0" fontId="0" fillId="0" borderId="22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3" fontId="7" fillId="5" borderId="6" xfId="0" applyNumberFormat="1" applyFont="1" applyFill="1" applyBorder="1" applyAlignment="1" applyProtection="1">
      <alignment horizontal="center" vertical="center" textRotation="90" wrapText="1"/>
    </xf>
    <xf numFmtId="0" fontId="7" fillId="6" borderId="6" xfId="0" applyFont="1" applyFill="1" applyBorder="1" applyAlignment="1" applyProtection="1">
      <alignment horizontal="center" vertical="center" textRotation="90" wrapText="1"/>
    </xf>
    <xf numFmtId="0" fontId="8" fillId="6" borderId="6" xfId="0" applyFont="1" applyFill="1" applyBorder="1" applyAlignment="1" applyProtection="1">
      <alignment horizontal="center" vertical="center" textRotation="90" wrapText="1"/>
    </xf>
    <xf numFmtId="0" fontId="6" fillId="5" borderId="6" xfId="0" applyFont="1" applyFill="1" applyBorder="1" applyAlignment="1" applyProtection="1">
      <alignment horizontal="center" vertical="center" wrapText="1"/>
    </xf>
    <xf numFmtId="3" fontId="6" fillId="5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justify" vertical="center" wrapText="1"/>
    </xf>
    <xf numFmtId="164" fontId="6" fillId="5" borderId="6" xfId="0" applyNumberFormat="1" applyFont="1" applyFill="1" applyBorder="1" applyAlignment="1" applyProtection="1">
      <alignment horizontal="center" vertical="center" wrapText="1"/>
    </xf>
    <xf numFmtId="4" fontId="7" fillId="6" borderId="6" xfId="0" applyNumberFormat="1" applyFont="1" applyFill="1" applyBorder="1" applyAlignment="1" applyProtection="1">
      <alignment horizontal="center" vertical="center" textRotation="90" wrapText="1"/>
    </xf>
    <xf numFmtId="0" fontId="2" fillId="5" borderId="6" xfId="0" applyFont="1" applyFill="1" applyBorder="1" applyAlignment="1" applyProtection="1">
      <alignment horizontal="center" vertical="center" wrapText="1"/>
    </xf>
    <xf numFmtId="3" fontId="7" fillId="5" borderId="6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2675" y="38101"/>
          <a:ext cx="873920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R34" sqref="R34"/>
    </sheetView>
  </sheetViews>
  <sheetFormatPr baseColWidth="10" defaultRowHeight="15" x14ac:dyDescent="0.25"/>
  <cols>
    <col min="1" max="1" width="5.85546875" customWidth="1"/>
    <col min="2" max="2" width="25" customWidth="1"/>
    <col min="3" max="4" width="27.28515625" customWidth="1"/>
    <col min="5" max="8" width="6" customWidth="1"/>
    <col min="9" max="9" width="6.28515625" customWidth="1"/>
    <col min="10" max="10" width="34.7109375" customWidth="1"/>
    <col min="11" max="12" width="10.85546875" customWidth="1"/>
    <col min="13" max="13" width="13.85546875" customWidth="1"/>
    <col min="14" max="16" width="10.85546875" customWidth="1"/>
    <col min="17" max="17" width="13.5703125" customWidth="1"/>
    <col min="18" max="18" width="14.28515625" customWidth="1"/>
    <col min="19" max="19" width="18" customWidth="1"/>
    <col min="20" max="20" width="13.28515625" customWidth="1"/>
    <col min="21" max="21" width="12.28515625" customWidth="1"/>
    <col min="22" max="22" width="54" customWidth="1"/>
  </cols>
  <sheetData>
    <row r="1" spans="1:22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95" t="s">
        <v>2</v>
      </c>
      <c r="B4" s="96"/>
      <c r="C4" s="96"/>
      <c r="D4" s="96"/>
      <c r="E4" s="96"/>
      <c r="F4" s="97"/>
      <c r="G4" s="98" t="s">
        <v>3</v>
      </c>
      <c r="H4" s="99"/>
      <c r="I4" s="99"/>
      <c r="J4" s="99"/>
      <c r="K4" s="99"/>
      <c r="L4" s="100"/>
      <c r="M4" s="98" t="s">
        <v>64</v>
      </c>
      <c r="N4" s="99"/>
      <c r="O4" s="99"/>
      <c r="P4" s="100"/>
      <c r="Q4" s="101" t="s">
        <v>4</v>
      </c>
      <c r="R4" s="102"/>
      <c r="S4" s="102"/>
      <c r="T4" s="102"/>
      <c r="U4" s="102"/>
      <c r="V4" s="103"/>
    </row>
    <row r="5" spans="1:22" x14ac:dyDescent="0.25">
      <c r="A5" s="85" t="s">
        <v>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 t="s">
        <v>6</v>
      </c>
      <c r="N5" s="86"/>
      <c r="O5" s="86"/>
      <c r="P5" s="86"/>
      <c r="Q5" s="86"/>
      <c r="R5" s="86"/>
      <c r="S5" s="86"/>
      <c r="T5" s="86"/>
      <c r="U5" s="86"/>
      <c r="V5" s="86"/>
    </row>
    <row r="6" spans="1:22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3"/>
    </row>
    <row r="7" spans="1:22" x14ac:dyDescent="0.25">
      <c r="A7" s="88" t="s">
        <v>7</v>
      </c>
      <c r="B7" s="89" t="s">
        <v>8</v>
      </c>
      <c r="C7" s="89" t="s">
        <v>9</v>
      </c>
      <c r="D7" s="83" t="s">
        <v>10</v>
      </c>
      <c r="E7" s="90" t="s">
        <v>11</v>
      </c>
      <c r="F7" s="90" t="s">
        <v>12</v>
      </c>
      <c r="G7" s="81" t="s">
        <v>13</v>
      </c>
      <c r="H7" s="81" t="s">
        <v>14</v>
      </c>
      <c r="I7" s="82" t="s">
        <v>15</v>
      </c>
      <c r="J7" s="83" t="s">
        <v>16</v>
      </c>
      <c r="K7" s="84" t="s">
        <v>17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91" t="s">
        <v>18</v>
      </c>
    </row>
    <row r="8" spans="1:22" x14ac:dyDescent="0.25">
      <c r="A8" s="88"/>
      <c r="B8" s="89"/>
      <c r="C8" s="89"/>
      <c r="D8" s="83"/>
      <c r="E8" s="90"/>
      <c r="F8" s="90"/>
      <c r="G8" s="81"/>
      <c r="H8" s="81"/>
      <c r="I8" s="82"/>
      <c r="J8" s="83"/>
      <c r="K8" s="92" t="s">
        <v>19</v>
      </c>
      <c r="L8" s="92"/>
      <c r="M8" s="92" t="s">
        <v>20</v>
      </c>
      <c r="N8" s="92"/>
      <c r="O8" s="92" t="s">
        <v>21</v>
      </c>
      <c r="P8" s="92"/>
      <c r="Q8" s="92" t="s">
        <v>22</v>
      </c>
      <c r="R8" s="92"/>
      <c r="S8" s="92" t="s">
        <v>23</v>
      </c>
      <c r="T8" s="92"/>
      <c r="U8" s="80" t="s">
        <v>24</v>
      </c>
      <c r="V8" s="91"/>
    </row>
    <row r="9" spans="1:22" x14ac:dyDescent="0.25">
      <c r="A9" s="88"/>
      <c r="B9" s="89"/>
      <c r="C9" s="89"/>
      <c r="D9" s="83"/>
      <c r="E9" s="90"/>
      <c r="F9" s="90"/>
      <c r="G9" s="81"/>
      <c r="H9" s="81"/>
      <c r="I9" s="82"/>
      <c r="J9" s="83"/>
      <c r="K9" s="4" t="s">
        <v>25</v>
      </c>
      <c r="L9" s="5" t="s">
        <v>26</v>
      </c>
      <c r="M9" s="4" t="s">
        <v>25</v>
      </c>
      <c r="N9" s="5" t="s">
        <v>26</v>
      </c>
      <c r="O9" s="4" t="s">
        <v>25</v>
      </c>
      <c r="P9" s="5" t="s">
        <v>26</v>
      </c>
      <c r="Q9" s="4" t="s">
        <v>25</v>
      </c>
      <c r="R9" s="5" t="s">
        <v>26</v>
      </c>
      <c r="S9" s="4" t="s">
        <v>25</v>
      </c>
      <c r="T9" s="5" t="s">
        <v>26</v>
      </c>
      <c r="U9" s="80"/>
      <c r="V9" s="91"/>
    </row>
    <row r="10" spans="1:22" ht="67.5" x14ac:dyDescent="0.25">
      <c r="A10" s="78">
        <v>1</v>
      </c>
      <c r="B10" s="59" t="s">
        <v>27</v>
      </c>
      <c r="C10" s="69" t="s">
        <v>28</v>
      </c>
      <c r="D10" s="69" t="s">
        <v>29</v>
      </c>
      <c r="E10" s="69">
        <v>1</v>
      </c>
      <c r="F10" s="69">
        <v>4</v>
      </c>
      <c r="G10" s="69">
        <v>4</v>
      </c>
      <c r="H10" s="59"/>
      <c r="I10" s="61">
        <f>+H10/G10</f>
        <v>0</v>
      </c>
      <c r="J10" s="6" t="s">
        <v>30</v>
      </c>
      <c r="K10" s="7">
        <f>303000000-Q10</f>
        <v>9101587</v>
      </c>
      <c r="L10" s="8"/>
      <c r="M10" s="7"/>
      <c r="N10" s="8"/>
      <c r="O10" s="7"/>
      <c r="P10" s="8"/>
      <c r="Q10" s="7">
        <v>293898413</v>
      </c>
      <c r="R10" s="8"/>
      <c r="S10" s="9">
        <f>+K10+M10+O10+Q10</f>
        <v>303000000</v>
      </c>
      <c r="T10" s="9">
        <f>+L10+N10+P10+R10</f>
        <v>0</v>
      </c>
      <c r="U10" s="10">
        <f>+T10/S10*100</f>
        <v>0</v>
      </c>
      <c r="V10" s="11"/>
    </row>
    <row r="11" spans="1:22" ht="45" x14ac:dyDescent="0.25">
      <c r="A11" s="78"/>
      <c r="B11" s="59"/>
      <c r="C11" s="69"/>
      <c r="D11" s="69"/>
      <c r="E11" s="69"/>
      <c r="F11" s="69"/>
      <c r="G11" s="69"/>
      <c r="H11" s="59"/>
      <c r="I11" s="61"/>
      <c r="J11" s="12" t="s">
        <v>31</v>
      </c>
      <c r="K11" s="13">
        <v>46431000</v>
      </c>
      <c r="L11" s="14"/>
      <c r="M11" s="13"/>
      <c r="N11" s="14"/>
      <c r="O11" s="13"/>
      <c r="P11" s="14"/>
      <c r="Q11" s="13"/>
      <c r="R11" s="14"/>
      <c r="S11" s="9">
        <f t="shared" ref="S11:T26" si="0">+K11+M11+O11+Q11</f>
        <v>46431000</v>
      </c>
      <c r="T11" s="9">
        <f t="shared" si="0"/>
        <v>0</v>
      </c>
      <c r="U11" s="10">
        <f t="shared" ref="U11:U27" si="1">+T11/S11*100</f>
        <v>0</v>
      </c>
      <c r="V11" s="15"/>
    </row>
    <row r="12" spans="1:22" ht="33" thickBot="1" x14ac:dyDescent="0.3">
      <c r="A12" s="79"/>
      <c r="B12" s="60"/>
      <c r="C12" s="70"/>
      <c r="D12" s="70"/>
      <c r="E12" s="70"/>
      <c r="F12" s="70"/>
      <c r="G12" s="70"/>
      <c r="H12" s="60"/>
      <c r="I12" s="62"/>
      <c r="J12" s="16" t="s">
        <v>32</v>
      </c>
      <c r="K12" s="17"/>
      <c r="L12" s="18"/>
      <c r="M12" s="17"/>
      <c r="N12" s="18"/>
      <c r="O12" s="17"/>
      <c r="P12" s="18"/>
      <c r="Q12" s="17"/>
      <c r="R12" s="18"/>
      <c r="S12" s="9">
        <f t="shared" si="0"/>
        <v>0</v>
      </c>
      <c r="T12" s="9">
        <f t="shared" si="0"/>
        <v>0</v>
      </c>
      <c r="U12" s="10" t="e">
        <f t="shared" si="1"/>
        <v>#DIV/0!</v>
      </c>
      <c r="V12" s="19"/>
    </row>
    <row r="13" spans="1:22" ht="22.5" x14ac:dyDescent="0.25">
      <c r="A13" s="78">
        <v>2</v>
      </c>
      <c r="B13" s="59" t="s">
        <v>27</v>
      </c>
      <c r="C13" s="69" t="s">
        <v>33</v>
      </c>
      <c r="D13" s="69" t="s">
        <v>34</v>
      </c>
      <c r="E13" s="69">
        <v>100</v>
      </c>
      <c r="F13" s="69">
        <v>100</v>
      </c>
      <c r="G13" s="69">
        <v>100</v>
      </c>
      <c r="H13" s="59"/>
      <c r="I13" s="61">
        <f t="shared" ref="I13" si="2">+H13/G13</f>
        <v>0</v>
      </c>
      <c r="J13" s="6" t="s">
        <v>35</v>
      </c>
      <c r="K13" s="7">
        <v>10000000</v>
      </c>
      <c r="L13" s="8"/>
      <c r="M13" s="7"/>
      <c r="N13" s="8"/>
      <c r="O13" s="7"/>
      <c r="P13" s="8"/>
      <c r="Q13" s="7"/>
      <c r="R13" s="8"/>
      <c r="S13" s="9">
        <f>+K13+M13+O13+Q13</f>
        <v>10000000</v>
      </c>
      <c r="T13" s="9">
        <f>+L13+N13+P13+R13</f>
        <v>0</v>
      </c>
      <c r="U13" s="10">
        <f>+T13/S13*100</f>
        <v>0</v>
      </c>
      <c r="V13" s="11"/>
    </row>
    <row r="14" spans="1:22" ht="32.25" x14ac:dyDescent="0.25">
      <c r="A14" s="78"/>
      <c r="B14" s="59"/>
      <c r="C14" s="69"/>
      <c r="D14" s="69"/>
      <c r="E14" s="69"/>
      <c r="F14" s="69"/>
      <c r="G14" s="69"/>
      <c r="H14" s="59"/>
      <c r="I14" s="61"/>
      <c r="J14" s="12"/>
      <c r="K14" s="13"/>
      <c r="L14" s="20"/>
      <c r="M14" s="13"/>
      <c r="N14" s="20"/>
      <c r="O14" s="13"/>
      <c r="P14" s="20"/>
      <c r="Q14" s="13"/>
      <c r="R14" s="20"/>
      <c r="S14" s="9">
        <f t="shared" ref="S14:T16" si="3">+K14+M14+O14+Q14</f>
        <v>0</v>
      </c>
      <c r="T14" s="9">
        <f t="shared" si="3"/>
        <v>0</v>
      </c>
      <c r="U14" s="10" t="e">
        <f t="shared" ref="U14:U16" si="4">+T14/S14*100</f>
        <v>#DIV/0!</v>
      </c>
      <c r="V14" s="21"/>
    </row>
    <row r="15" spans="1:22" ht="32.25" x14ac:dyDescent="0.25">
      <c r="A15" s="78"/>
      <c r="B15" s="59"/>
      <c r="C15" s="69"/>
      <c r="D15" s="69"/>
      <c r="E15" s="69"/>
      <c r="F15" s="69"/>
      <c r="G15" s="69"/>
      <c r="H15" s="59"/>
      <c r="I15" s="61"/>
      <c r="J15" s="12"/>
      <c r="K15" s="13"/>
      <c r="L15" s="14"/>
      <c r="M15" s="13"/>
      <c r="N15" s="14"/>
      <c r="O15" s="13"/>
      <c r="P15" s="14"/>
      <c r="Q15" s="13"/>
      <c r="R15" s="14"/>
      <c r="S15" s="9">
        <f t="shared" si="3"/>
        <v>0</v>
      </c>
      <c r="T15" s="9">
        <f t="shared" si="3"/>
        <v>0</v>
      </c>
      <c r="U15" s="10" t="e">
        <f t="shared" si="4"/>
        <v>#DIV/0!</v>
      </c>
      <c r="V15" s="15"/>
    </row>
    <row r="16" spans="1:22" ht="33" thickBot="1" x14ac:dyDescent="0.3">
      <c r="A16" s="79"/>
      <c r="B16" s="60"/>
      <c r="C16" s="70"/>
      <c r="D16" s="70"/>
      <c r="E16" s="70"/>
      <c r="F16" s="70"/>
      <c r="G16" s="70"/>
      <c r="H16" s="60"/>
      <c r="I16" s="62"/>
      <c r="J16" s="16"/>
      <c r="K16" s="17"/>
      <c r="L16" s="18"/>
      <c r="M16" s="17"/>
      <c r="N16" s="18"/>
      <c r="O16" s="17"/>
      <c r="P16" s="18"/>
      <c r="Q16" s="17"/>
      <c r="R16" s="18"/>
      <c r="S16" s="9">
        <f t="shared" si="3"/>
        <v>0</v>
      </c>
      <c r="T16" s="9">
        <f t="shared" si="3"/>
        <v>0</v>
      </c>
      <c r="U16" s="10" t="e">
        <f t="shared" si="4"/>
        <v>#DIV/0!</v>
      </c>
      <c r="V16" s="19"/>
    </row>
    <row r="17" spans="1:22" ht="33.75" x14ac:dyDescent="0.25">
      <c r="A17" s="71"/>
      <c r="B17" s="74" t="s">
        <v>27</v>
      </c>
      <c r="C17" s="77" t="s">
        <v>36</v>
      </c>
      <c r="D17" s="77" t="s">
        <v>37</v>
      </c>
      <c r="E17" s="77" t="s">
        <v>38</v>
      </c>
      <c r="F17" s="77">
        <v>15</v>
      </c>
      <c r="G17" s="77">
        <v>8</v>
      </c>
      <c r="H17" s="58"/>
      <c r="I17" s="61">
        <f t="shared" ref="I17" si="5">+H17/G17</f>
        <v>0</v>
      </c>
      <c r="J17" s="22" t="s">
        <v>65</v>
      </c>
      <c r="K17" s="23">
        <v>99023887</v>
      </c>
      <c r="L17" s="24"/>
      <c r="M17" s="23"/>
      <c r="N17" s="24"/>
      <c r="O17" s="23"/>
      <c r="P17" s="24"/>
      <c r="Q17" s="23"/>
      <c r="R17" s="24"/>
      <c r="S17" s="9">
        <f>+K17+M17+O17+Q17</f>
        <v>99023887</v>
      </c>
      <c r="T17" s="9">
        <f t="shared" si="0"/>
        <v>0</v>
      </c>
      <c r="U17" s="10">
        <f>+T17/S17*100</f>
        <v>0</v>
      </c>
      <c r="V17" s="25"/>
    </row>
    <row r="18" spans="1:22" ht="56.25" x14ac:dyDescent="0.25">
      <c r="A18" s="72"/>
      <c r="B18" s="75"/>
      <c r="C18" s="69"/>
      <c r="D18" s="69"/>
      <c r="E18" s="69"/>
      <c r="F18" s="69"/>
      <c r="G18" s="69"/>
      <c r="H18" s="59"/>
      <c r="I18" s="61"/>
      <c r="J18" s="6" t="s">
        <v>39</v>
      </c>
      <c r="K18" s="7">
        <v>22753526</v>
      </c>
      <c r="L18" s="14"/>
      <c r="M18" s="13"/>
      <c r="N18" s="14"/>
      <c r="O18" s="13"/>
      <c r="P18" s="14"/>
      <c r="Q18" s="13"/>
      <c r="R18" s="14"/>
      <c r="S18" s="9">
        <f t="shared" si="0"/>
        <v>22753526</v>
      </c>
      <c r="T18" s="9">
        <f t="shared" si="0"/>
        <v>0</v>
      </c>
      <c r="U18" s="10">
        <f t="shared" si="1"/>
        <v>0</v>
      </c>
      <c r="V18" s="15"/>
    </row>
    <row r="19" spans="1:22" ht="22.5" x14ac:dyDescent="0.25">
      <c r="A19" s="72"/>
      <c r="B19" s="75"/>
      <c r="C19" s="69"/>
      <c r="D19" s="69"/>
      <c r="E19" s="69"/>
      <c r="F19" s="69"/>
      <c r="G19" s="69"/>
      <c r="H19" s="59"/>
      <c r="I19" s="61"/>
      <c r="J19" s="12" t="s">
        <v>40</v>
      </c>
      <c r="K19" s="13">
        <v>10000000</v>
      </c>
      <c r="L19" s="20"/>
      <c r="M19" s="13"/>
      <c r="N19" s="20"/>
      <c r="O19" s="13"/>
      <c r="P19" s="20"/>
      <c r="Q19" s="13"/>
      <c r="R19" s="20"/>
      <c r="S19" s="9">
        <f t="shared" si="0"/>
        <v>10000000</v>
      </c>
      <c r="T19" s="9">
        <f t="shared" si="0"/>
        <v>0</v>
      </c>
      <c r="U19" s="10">
        <f t="shared" si="1"/>
        <v>0</v>
      </c>
      <c r="V19" s="21"/>
    </row>
    <row r="20" spans="1:22" ht="23.25" thickBot="1" x14ac:dyDescent="0.3">
      <c r="A20" s="72"/>
      <c r="B20" s="75"/>
      <c r="C20" s="69"/>
      <c r="D20" s="69"/>
      <c r="E20" s="69"/>
      <c r="F20" s="69"/>
      <c r="G20" s="69"/>
      <c r="H20" s="60"/>
      <c r="I20" s="62"/>
      <c r="J20" s="16" t="s">
        <v>41</v>
      </c>
      <c r="K20" s="17">
        <v>690000</v>
      </c>
      <c r="L20" s="26"/>
      <c r="M20" s="17"/>
      <c r="N20" s="26"/>
      <c r="O20" s="17"/>
      <c r="P20" s="26"/>
      <c r="Q20" s="17"/>
      <c r="R20" s="26"/>
      <c r="S20" s="9">
        <f t="shared" si="0"/>
        <v>690000</v>
      </c>
      <c r="T20" s="9">
        <f t="shared" si="0"/>
        <v>0</v>
      </c>
      <c r="U20" s="10">
        <f t="shared" si="1"/>
        <v>0</v>
      </c>
      <c r="V20" s="27"/>
    </row>
    <row r="21" spans="1:22" ht="56.25" x14ac:dyDescent="0.25">
      <c r="A21" s="72"/>
      <c r="B21" s="75"/>
      <c r="C21" s="28" t="s">
        <v>42</v>
      </c>
      <c r="D21" s="28" t="s">
        <v>43</v>
      </c>
      <c r="E21" s="29">
        <v>0</v>
      </c>
      <c r="F21" s="29">
        <v>1</v>
      </c>
      <c r="G21" s="29">
        <v>1</v>
      </c>
      <c r="H21" s="30"/>
      <c r="I21" s="61">
        <f t="shared" ref="I21" si="6">+H21/G21</f>
        <v>0</v>
      </c>
      <c r="J21" s="12" t="s">
        <v>44</v>
      </c>
      <c r="K21" s="23"/>
      <c r="L21" s="24"/>
      <c r="M21" s="23"/>
      <c r="N21" s="24"/>
      <c r="O21" s="23"/>
      <c r="P21" s="24"/>
      <c r="Q21" s="23"/>
      <c r="R21" s="24"/>
      <c r="S21" s="9">
        <f>+K21+M21+O21+Q21</f>
        <v>0</v>
      </c>
      <c r="T21" s="9">
        <f t="shared" si="0"/>
        <v>0</v>
      </c>
      <c r="U21" s="10" t="e">
        <f>+T21/S21*100</f>
        <v>#DIV/0!</v>
      </c>
      <c r="V21" s="25"/>
    </row>
    <row r="22" spans="1:22" ht="56.25" x14ac:dyDescent="0.25">
      <c r="A22" s="72"/>
      <c r="B22" s="75"/>
      <c r="C22" s="28" t="s">
        <v>45</v>
      </c>
      <c r="D22" s="28" t="s">
        <v>43</v>
      </c>
      <c r="E22" s="29">
        <v>0</v>
      </c>
      <c r="F22" s="29">
        <v>1</v>
      </c>
      <c r="G22" s="29">
        <v>1</v>
      </c>
      <c r="H22" s="31"/>
      <c r="I22" s="61"/>
      <c r="J22" s="12" t="s">
        <v>44</v>
      </c>
      <c r="K22" s="32"/>
      <c r="L22" s="14"/>
      <c r="M22" s="13"/>
      <c r="N22" s="14"/>
      <c r="O22" s="13"/>
      <c r="P22" s="14"/>
      <c r="Q22" s="13"/>
      <c r="R22" s="14"/>
      <c r="S22" s="9">
        <f>+K22+M22+O22+Q22</f>
        <v>0</v>
      </c>
      <c r="T22" s="9">
        <f t="shared" si="0"/>
        <v>0</v>
      </c>
      <c r="U22" s="10" t="e">
        <f t="shared" si="1"/>
        <v>#DIV/0!</v>
      </c>
      <c r="V22" s="15"/>
    </row>
    <row r="23" spans="1:22" ht="56.25" x14ac:dyDescent="0.25">
      <c r="A23" s="72"/>
      <c r="B23" s="75"/>
      <c r="C23" s="28" t="s">
        <v>46</v>
      </c>
      <c r="D23" s="28" t="s">
        <v>43</v>
      </c>
      <c r="E23" s="29">
        <v>0</v>
      </c>
      <c r="F23" s="29">
        <v>1</v>
      </c>
      <c r="G23" s="29">
        <v>1</v>
      </c>
      <c r="H23" s="31"/>
      <c r="I23" s="61"/>
      <c r="J23" s="12" t="s">
        <v>44</v>
      </c>
      <c r="K23" s="13"/>
      <c r="L23" s="14"/>
      <c r="M23" s="13"/>
      <c r="N23" s="14"/>
      <c r="O23" s="13"/>
      <c r="P23" s="14"/>
      <c r="Q23" s="13"/>
      <c r="R23" s="14"/>
      <c r="S23" s="9">
        <f t="shared" si="0"/>
        <v>0</v>
      </c>
      <c r="T23" s="9">
        <f t="shared" si="0"/>
        <v>0</v>
      </c>
      <c r="U23" s="10" t="e">
        <f t="shared" si="1"/>
        <v>#DIV/0!</v>
      </c>
      <c r="V23" s="15"/>
    </row>
    <row r="24" spans="1:22" ht="56.25" x14ac:dyDescent="0.25">
      <c r="A24" s="72"/>
      <c r="B24" s="75"/>
      <c r="C24" s="28" t="s">
        <v>47</v>
      </c>
      <c r="D24" s="28" t="s">
        <v>43</v>
      </c>
      <c r="E24" s="29">
        <v>0</v>
      </c>
      <c r="F24" s="29">
        <v>1</v>
      </c>
      <c r="G24" s="29">
        <v>1</v>
      </c>
      <c r="H24" s="31"/>
      <c r="I24" s="61"/>
      <c r="J24" s="12" t="s">
        <v>44</v>
      </c>
      <c r="K24" s="33"/>
      <c r="L24" s="34"/>
      <c r="M24" s="33"/>
      <c r="N24" s="34"/>
      <c r="O24" s="33"/>
      <c r="P24" s="34"/>
      <c r="Q24" s="33"/>
      <c r="R24" s="34"/>
      <c r="S24" s="9">
        <f t="shared" si="0"/>
        <v>0</v>
      </c>
      <c r="T24" s="9">
        <f t="shared" si="0"/>
        <v>0</v>
      </c>
      <c r="U24" s="10" t="e">
        <f t="shared" si="1"/>
        <v>#DIV/0!</v>
      </c>
      <c r="V24" s="35"/>
    </row>
    <row r="25" spans="1:22" ht="34.5" thickBot="1" x14ac:dyDescent="0.3">
      <c r="A25" s="72"/>
      <c r="B25" s="75"/>
      <c r="C25" s="28" t="s">
        <v>48</v>
      </c>
      <c r="D25" s="28" t="s">
        <v>49</v>
      </c>
      <c r="E25" s="28">
        <v>1</v>
      </c>
      <c r="F25" s="29">
        <v>2</v>
      </c>
      <c r="G25" s="29">
        <v>2</v>
      </c>
      <c r="H25" s="31"/>
      <c r="I25" s="62"/>
      <c r="J25" s="16" t="s">
        <v>50</v>
      </c>
      <c r="K25" s="33"/>
      <c r="L25" s="34"/>
      <c r="M25" s="33"/>
      <c r="N25" s="34"/>
      <c r="O25" s="33"/>
      <c r="P25" s="34"/>
      <c r="Q25" s="33"/>
      <c r="R25" s="18"/>
      <c r="S25" s="9">
        <f t="shared" si="0"/>
        <v>0</v>
      </c>
      <c r="T25" s="9">
        <f t="shared" si="0"/>
        <v>0</v>
      </c>
      <c r="U25" s="10" t="e">
        <f t="shared" si="1"/>
        <v>#DIV/0!</v>
      </c>
      <c r="V25" s="19"/>
    </row>
    <row r="26" spans="1:22" ht="45.75" thickBot="1" x14ac:dyDescent="0.3">
      <c r="A26" s="73"/>
      <c r="B26" s="76"/>
      <c r="C26" s="28" t="s">
        <v>51</v>
      </c>
      <c r="D26" s="28" t="s">
        <v>52</v>
      </c>
      <c r="E26" s="28">
        <v>0</v>
      </c>
      <c r="F26" s="28">
        <v>18</v>
      </c>
      <c r="G26" s="28">
        <v>10</v>
      </c>
      <c r="H26" s="36"/>
      <c r="I26" s="37"/>
      <c r="J26" s="38" t="s">
        <v>53</v>
      </c>
      <c r="K26" s="13"/>
      <c r="L26" s="14"/>
      <c r="M26" s="13"/>
      <c r="N26" s="14"/>
      <c r="O26" s="13"/>
      <c r="P26" s="14"/>
      <c r="Q26" s="13"/>
      <c r="R26" s="39"/>
      <c r="S26" s="9">
        <f t="shared" si="0"/>
        <v>0</v>
      </c>
      <c r="T26" s="9">
        <f t="shared" si="0"/>
        <v>0</v>
      </c>
      <c r="U26" s="10" t="e">
        <f t="shared" si="1"/>
        <v>#DIV/0!</v>
      </c>
      <c r="V26" s="40"/>
    </row>
    <row r="27" spans="1:22" ht="33" thickBot="1" x14ac:dyDescent="0.3">
      <c r="A27" s="41"/>
      <c r="B27" s="36"/>
      <c r="C27" s="42"/>
      <c r="D27" s="42"/>
      <c r="E27" s="43"/>
      <c r="F27" s="43"/>
      <c r="G27" s="43"/>
      <c r="H27" s="36"/>
      <c r="I27" s="37"/>
      <c r="J27" s="38"/>
      <c r="K27" s="13"/>
      <c r="L27" s="14"/>
      <c r="M27" s="13"/>
      <c r="N27" s="14"/>
      <c r="O27" s="13"/>
      <c r="P27" s="14"/>
      <c r="Q27" s="13"/>
      <c r="R27" s="39"/>
      <c r="S27" s="9">
        <f t="shared" ref="S27:T27" si="7">+K27+M27+O27+Q27</f>
        <v>0</v>
      </c>
      <c r="T27" s="9">
        <f t="shared" si="7"/>
        <v>0</v>
      </c>
      <c r="U27" s="10" t="e">
        <f t="shared" si="1"/>
        <v>#DIV/0!</v>
      </c>
      <c r="V27" s="40"/>
    </row>
    <row r="28" spans="1:22" ht="19.5" thickBot="1" x14ac:dyDescent="0.35">
      <c r="A28" s="63" t="s">
        <v>54</v>
      </c>
      <c r="B28" s="64"/>
      <c r="C28" s="64"/>
      <c r="D28" s="64"/>
      <c r="E28" s="64"/>
      <c r="F28" s="64"/>
      <c r="G28" s="64"/>
      <c r="H28" s="64"/>
      <c r="I28" s="44">
        <f>+SUM(I10:I25)/(COUNT(I10:I25))</f>
        <v>0</v>
      </c>
      <c r="J28" s="45"/>
      <c r="K28" s="65" t="s">
        <v>55</v>
      </c>
      <c r="L28" s="66"/>
      <c r="M28" s="66"/>
      <c r="N28" s="66"/>
      <c r="O28" s="66"/>
      <c r="P28" s="66"/>
      <c r="Q28" s="66"/>
      <c r="R28" s="67"/>
      <c r="S28" s="46">
        <f>SUM(S10:S25)</f>
        <v>491898413</v>
      </c>
      <c r="T28" s="46">
        <f>SUM(T10:T25)</f>
        <v>0</v>
      </c>
      <c r="U28" s="44" t="e">
        <f>+SUM(U10:U25)/(COUNT(U10:U25))</f>
        <v>#DIV/0!</v>
      </c>
      <c r="V28" s="47"/>
    </row>
    <row r="29" spans="1:22" ht="23.25" x14ac:dyDescent="0.3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48"/>
    </row>
    <row r="30" spans="1:22" x14ac:dyDescent="0.25">
      <c r="A30" s="48"/>
      <c r="B30" s="48"/>
      <c r="C30" s="49" t="s">
        <v>56</v>
      </c>
      <c r="D30" s="54" t="s">
        <v>57</v>
      </c>
      <c r="E30" s="54"/>
      <c r="F30" s="54"/>
      <c r="G30" s="54"/>
      <c r="H30" s="54"/>
      <c r="I30" s="54"/>
      <c r="J30" s="50"/>
      <c r="K30" s="55" t="s">
        <v>58</v>
      </c>
      <c r="L30" s="55"/>
      <c r="M30" s="55"/>
      <c r="N30" s="55"/>
      <c r="O30" s="55" t="s">
        <v>59</v>
      </c>
      <c r="P30" s="55"/>
      <c r="Q30" s="55"/>
      <c r="R30" s="55"/>
      <c r="S30" s="55"/>
      <c r="T30" s="55"/>
      <c r="U30" s="56"/>
      <c r="V30" s="48"/>
    </row>
    <row r="31" spans="1:22" x14ac:dyDescent="0.25">
      <c r="A31" s="48"/>
      <c r="B31" s="48"/>
      <c r="C31" s="49" t="s">
        <v>60</v>
      </c>
      <c r="D31" s="54" t="s">
        <v>61</v>
      </c>
      <c r="E31" s="54"/>
      <c r="F31" s="54"/>
      <c r="G31" s="54"/>
      <c r="H31" s="54"/>
      <c r="I31" s="54"/>
      <c r="J31" s="51"/>
      <c r="K31" s="54" t="s">
        <v>60</v>
      </c>
      <c r="L31" s="54"/>
      <c r="M31" s="54"/>
      <c r="N31" s="54"/>
      <c r="O31" s="57" t="s">
        <v>62</v>
      </c>
      <c r="P31" s="57"/>
      <c r="Q31" s="57"/>
      <c r="R31" s="57"/>
      <c r="S31" s="57"/>
      <c r="T31" s="57"/>
      <c r="U31" s="56"/>
      <c r="V31" s="48"/>
    </row>
    <row r="32" spans="1:22" x14ac:dyDescent="0.25">
      <c r="A32" s="48"/>
      <c r="B32" s="48"/>
      <c r="C32" s="49" t="s">
        <v>63</v>
      </c>
      <c r="D32" s="54" t="s">
        <v>66</v>
      </c>
      <c r="E32" s="54"/>
      <c r="F32" s="54"/>
      <c r="G32" s="54"/>
      <c r="H32" s="54"/>
      <c r="I32" s="54"/>
      <c r="J32" s="52"/>
      <c r="K32" s="54" t="s">
        <v>63</v>
      </c>
      <c r="L32" s="54"/>
      <c r="M32" s="54"/>
      <c r="N32" s="54"/>
      <c r="O32" s="57" t="s">
        <v>66</v>
      </c>
      <c r="P32" s="57"/>
      <c r="Q32" s="57"/>
      <c r="R32" s="57"/>
      <c r="S32" s="57"/>
      <c r="T32" s="57"/>
      <c r="U32" s="56"/>
      <c r="V32" s="48"/>
    </row>
    <row r="33" spans="1:22" x14ac:dyDescent="0.25">
      <c r="A33" s="48"/>
      <c r="B33" s="48"/>
      <c r="C33" s="32"/>
      <c r="D33" s="32"/>
      <c r="E33" s="53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48"/>
    </row>
  </sheetData>
  <mergeCells count="68">
    <mergeCell ref="A1:V1"/>
    <mergeCell ref="A2:V2"/>
    <mergeCell ref="A4:F4"/>
    <mergeCell ref="G4:L4"/>
    <mergeCell ref="M4:P4"/>
    <mergeCell ref="Q4:V4"/>
    <mergeCell ref="A5:L5"/>
    <mergeCell ref="M5:V5"/>
    <mergeCell ref="A6:U6"/>
    <mergeCell ref="A7:A9"/>
    <mergeCell ref="B7:B9"/>
    <mergeCell ref="C7:C9"/>
    <mergeCell ref="D7:D9"/>
    <mergeCell ref="E7:E9"/>
    <mergeCell ref="F7:F9"/>
    <mergeCell ref="G7:G9"/>
    <mergeCell ref="V7:V9"/>
    <mergeCell ref="K8:L8"/>
    <mergeCell ref="M8:N8"/>
    <mergeCell ref="O8:P8"/>
    <mergeCell ref="Q8:R8"/>
    <mergeCell ref="S8:T8"/>
    <mergeCell ref="F13:F16"/>
    <mergeCell ref="U8:U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H7:H9"/>
    <mergeCell ref="I7:I9"/>
    <mergeCell ref="J7:J9"/>
    <mergeCell ref="K7:U7"/>
    <mergeCell ref="A29:U29"/>
    <mergeCell ref="G13:G16"/>
    <mergeCell ref="H13:H16"/>
    <mergeCell ref="I13:I16"/>
    <mergeCell ref="A17:A26"/>
    <mergeCell ref="B17:B26"/>
    <mergeCell ref="C17:C20"/>
    <mergeCell ref="D17:D20"/>
    <mergeCell ref="E17:E20"/>
    <mergeCell ref="F17:F20"/>
    <mergeCell ref="G17:G20"/>
    <mergeCell ref="A13:A16"/>
    <mergeCell ref="B13:B16"/>
    <mergeCell ref="C13:C16"/>
    <mergeCell ref="D13:D16"/>
    <mergeCell ref="E13:E16"/>
    <mergeCell ref="H17:H20"/>
    <mergeCell ref="I17:I20"/>
    <mergeCell ref="I21:I25"/>
    <mergeCell ref="A28:H28"/>
    <mergeCell ref="K28:R28"/>
    <mergeCell ref="D30:I30"/>
    <mergeCell ref="K30:N30"/>
    <mergeCell ref="O30:T30"/>
    <mergeCell ref="U30:U32"/>
    <mergeCell ref="D31:I31"/>
    <mergeCell ref="K31:N31"/>
    <mergeCell ref="O31:T31"/>
    <mergeCell ref="D32:I32"/>
    <mergeCell ref="K32:N32"/>
    <mergeCell ref="O32:T3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16 de Enero de 2019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Programado GESTIÓN DEL RIESGO 2019</Descripci_x00f3_n>
  </documentManagement>
</p:properties>
</file>

<file path=customXml/itemProps1.xml><?xml version="1.0" encoding="utf-8"?>
<ds:datastoreItem xmlns:ds="http://schemas.openxmlformats.org/officeDocument/2006/customXml" ds:itemID="{BBDBC633-332B-4F0B-9519-BB6D857AE0CE}"/>
</file>

<file path=customXml/itemProps2.xml><?xml version="1.0" encoding="utf-8"?>
<ds:datastoreItem xmlns:ds="http://schemas.openxmlformats.org/officeDocument/2006/customXml" ds:itemID="{E5CC0D29-5F8E-4C96-8ABB-E32F76EB87B2}"/>
</file>

<file path=customXml/itemProps3.xml><?xml version="1.0" encoding="utf-8"?>
<ds:datastoreItem xmlns:ds="http://schemas.openxmlformats.org/officeDocument/2006/customXml" ds:itemID="{FB9CE0DE-0267-4555-A571-4C8649909E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Programado GESTIÓN DEL RIESGO 2019</dc:title>
  <dc:creator>Carabineros</dc:creator>
  <cp:lastModifiedBy>HP 01</cp:lastModifiedBy>
  <dcterms:created xsi:type="dcterms:W3CDTF">2018-10-01T21:35:39Z</dcterms:created>
  <dcterms:modified xsi:type="dcterms:W3CDTF">2019-01-09T22:04:14Z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