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7\"/>
    </mc:Choice>
  </mc:AlternateContent>
  <bookViews>
    <workbookView xWindow="0" yWindow="0" windowWidth="28800" windowHeight="11835"/>
  </bookViews>
  <sheets>
    <sheet name="SEGURIDAD" sheetId="1" r:id="rId1"/>
    <sheet name="Hoja1" sheetId="12" r:id="rId2"/>
  </sheets>
  <definedNames>
    <definedName name="_xlnm.Print_Area" localSheetId="0">SEGURIDAD!$A$1:$V$83</definedName>
    <definedName name="_xlnm.Print_Titles" localSheetId="0">SEGURIDAD!$1:$9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74" i="1" l="1"/>
  <c r="I75" i="1"/>
  <c r="I76" i="1"/>
  <c r="I77" i="1"/>
  <c r="I73" i="1"/>
  <c r="I69" i="1"/>
  <c r="I65" i="1"/>
  <c r="I64" i="1"/>
  <c r="I53" i="1"/>
  <c r="I49" i="1"/>
  <c r="I42" i="1"/>
  <c r="I43" i="1"/>
  <c r="I44" i="1"/>
  <c r="I45" i="1"/>
  <c r="I46" i="1"/>
  <c r="I47" i="1"/>
  <c r="I48" i="1"/>
  <c r="I41" i="1"/>
  <c r="I37" i="1"/>
  <c r="I33" i="1"/>
  <c r="I29" i="1"/>
  <c r="I27" i="1"/>
  <c r="I28" i="1"/>
  <c r="I26" i="1"/>
  <c r="I25" i="1"/>
  <c r="I21" i="1"/>
  <c r="I20" i="1"/>
  <c r="I15" i="1"/>
  <c r="I19" i="1"/>
  <c r="I14" i="1"/>
  <c r="I10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T14" i="1" l="1"/>
  <c r="S14" i="1"/>
  <c r="T19" i="1"/>
  <c r="T20" i="1"/>
  <c r="S19" i="1"/>
  <c r="S20" i="1"/>
  <c r="T73" i="1"/>
  <c r="T74" i="1"/>
  <c r="S73" i="1"/>
  <c r="S74" i="1"/>
  <c r="T56" i="1"/>
  <c r="T57" i="1"/>
  <c r="T58" i="1"/>
  <c r="S41" i="1"/>
  <c r="S42" i="1"/>
  <c r="S43" i="1"/>
  <c r="S44" i="1"/>
  <c r="S45" i="1"/>
  <c r="S46" i="1"/>
  <c r="S47" i="1"/>
  <c r="S48" i="1"/>
  <c r="T41" i="1"/>
  <c r="T42" i="1"/>
  <c r="T43" i="1"/>
  <c r="T44" i="1"/>
  <c r="T45" i="1"/>
  <c r="T46" i="1"/>
  <c r="T47" i="1"/>
  <c r="T48" i="1"/>
  <c r="S25" i="1"/>
  <c r="S26" i="1"/>
  <c r="S27" i="1"/>
  <c r="S28" i="1"/>
  <c r="T25" i="1"/>
  <c r="T26" i="1"/>
  <c r="T27" i="1"/>
  <c r="T28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S57" i="1"/>
  <c r="S58" i="1"/>
  <c r="S59" i="1"/>
  <c r="T59" i="1"/>
  <c r="I60" i="1"/>
  <c r="S60" i="1"/>
  <c r="T60" i="1"/>
  <c r="S61" i="1"/>
  <c r="T61" i="1"/>
  <c r="S62" i="1"/>
  <c r="T62" i="1"/>
  <c r="S63" i="1"/>
  <c r="T63" i="1"/>
  <c r="S65" i="1"/>
  <c r="T65" i="1"/>
  <c r="S66" i="1"/>
  <c r="T66" i="1"/>
  <c r="S67" i="1"/>
  <c r="T67" i="1"/>
  <c r="S68" i="1"/>
  <c r="T68" i="1"/>
  <c r="T72" i="1" l="1"/>
  <c r="S72" i="1"/>
  <c r="T71" i="1"/>
  <c r="S71" i="1"/>
  <c r="T70" i="1"/>
  <c r="S70" i="1"/>
  <c r="T69" i="1"/>
  <c r="S69" i="1"/>
  <c r="T32" i="1" l="1"/>
  <c r="S32" i="1"/>
  <c r="T31" i="1"/>
  <c r="S31" i="1"/>
  <c r="T30" i="1"/>
  <c r="S30" i="1"/>
  <c r="T29" i="1"/>
  <c r="S29" i="1"/>
  <c r="T18" i="1" l="1"/>
  <c r="S18" i="1"/>
  <c r="T17" i="1"/>
  <c r="S17" i="1"/>
  <c r="T16" i="1"/>
  <c r="S16" i="1"/>
  <c r="T15" i="1"/>
  <c r="S15" i="1"/>
  <c r="S21" i="1"/>
  <c r="S11" i="1" l="1"/>
  <c r="T11" i="1"/>
  <c r="S12" i="1"/>
  <c r="T12" i="1"/>
  <c r="S13" i="1"/>
  <c r="T13" i="1"/>
  <c r="T21" i="1"/>
  <c r="S22" i="1"/>
  <c r="T22" i="1"/>
  <c r="S23" i="1"/>
  <c r="T23" i="1"/>
  <c r="S24" i="1"/>
  <c r="T24" i="1"/>
  <c r="S75" i="1"/>
  <c r="T75" i="1"/>
  <c r="S76" i="1"/>
  <c r="T76" i="1"/>
  <c r="S77" i="1"/>
  <c r="T77" i="1"/>
  <c r="S78" i="1"/>
  <c r="T78" i="1"/>
  <c r="T10" i="1"/>
  <c r="S10" i="1"/>
  <c r="S79" i="1" l="1"/>
  <c r="T79" i="1"/>
  <c r="U79" i="1" l="1"/>
  <c r="I79" i="1"/>
</calcChain>
</file>

<file path=xl/sharedStrings.xml><?xml version="1.0" encoding="utf-8"?>
<sst xmlns="http://schemas.openxmlformats.org/spreadsheetml/2006/main" count="157" uniqueCount="145">
  <si>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</si>
  <si>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</si>
  <si>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</si>
  <si>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</si>
  <si>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</si>
  <si>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</si>
  <si>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</si>
  <si>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</si>
  <si>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</si>
  <si>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</si>
  <si>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</si>
  <si>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</si>
  <si>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</si>
  <si>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</si>
  <si>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</si>
  <si>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</si>
  <si>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</si>
  <si>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</si>
  <si>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</si>
  <si>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</si>
  <si>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</si>
  <si>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</si>
  <si>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</si>
  <si>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</si>
  <si>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</si>
  <si>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</si>
  <si>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</si>
  <si>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</si>
  <si>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</si>
  <si>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</si>
  <si>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</si>
  <si>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EJE ESTRATÉGICO: SEGURIDAD, CONVIVENCIA, CIUDADANÍA Y CULTURA DE PAZ PARA LOGRAR LA PROSPERIDAD</t>
  </si>
  <si>
    <t>DIMENSIÓN DE DESARROLLO: SEGURIDAD CIUDADANA</t>
  </si>
  <si>
    <t>VIGENCIA: 2017</t>
  </si>
  <si>
    <t>RESPONSABLE:  SECRETARIA DE GOBIERNO</t>
  </si>
  <si>
    <t>Fortalecimiento de la política pública de seguridad y convivencia</t>
  </si>
  <si>
    <t xml:space="preserve">Número de proyectos de mejora continua del área de gobierno gestionados </t>
  </si>
  <si>
    <t>Garantizar el funcionamiento de la Coordinación de Seguridad del Municipio de Sopó</t>
  </si>
  <si>
    <t>Número de coordinaciones de seguridad en funcionamiento</t>
  </si>
  <si>
    <t>Prestación de servicios profesionales con el fin de realizar actividades como Coordinador de Seguridad, de apoyo a la fuerza pública del Municipio de Sopó.</t>
  </si>
  <si>
    <t>Medidas preventivas y de control, fuerza Pública y fortalecimiento institucional en seguridad</t>
  </si>
  <si>
    <t>Establecer y brindar recompensas para aquellas ciudadanos que colaboren con informacion que contribuya de manera veraz y oportuna a capturas y judicializacion de delincuentes.</t>
  </si>
  <si>
    <t>Prestación de servicios de apoyo a la gestión a la secretaria de Gobierno</t>
  </si>
  <si>
    <t>Gestionar la mejora continua del área de gobierno a través de la creación de la Secretaría de Seguridad y  el fortalecimiento de la Secretaría de Gobierno en el municipio de Sopó</t>
  </si>
  <si>
    <t>Alta tecnología para garantizar la seguridad</t>
  </si>
  <si>
    <t>Adquirir 30 nuevas cámaras de seguridad para fortalecer el centro de monitoreo municipal y garantizar su funcionamiento continuo, tanto de las nuevas como las ya existentes, para mejorar la seguridad del Municipio.</t>
  </si>
  <si>
    <t>Número de cámaras de seguridad adquiridas y en funcionamiento</t>
  </si>
  <si>
    <t>Suministro e instalación de camaras y del Sistema de Video Vigilancia Ciudadana necesario para el  MUNICIPO DE SOPÓ  para el óptimo funcionamiento de la solución que operará en el Edificio Administrativo de Gobierno.</t>
  </si>
  <si>
    <t>Garantizar la permanencia de la Policía Judicial y de Inteligencia en el municipio de Sopó a través de la creación de una oficina permanente</t>
  </si>
  <si>
    <t>Número de oficinas para la Policía Judicial y de Inteligencia funcionando en el municipio</t>
  </si>
  <si>
    <t>Convenio de arrendamiento de inmueble en el Municipio de Sopó destinada al buen funcionamiento de la Fiscalía Local, Sijin y CTI.</t>
  </si>
  <si>
    <t>Aumentar el parque automotor de la fuerza pública en 6 motos, una camioneta tipo panel y una patrulla  y garantizar su funcionamiento y mantenimiento, incluyendo el parque automotor ya existente</t>
  </si>
  <si>
    <t>Número de vehículos de la fuerza pública municipal mantenidos y en funcionamiento</t>
  </si>
  <si>
    <t>Suministro de combustible (ACPM y gasolina), lubricantes y filtros para el funcionamiento de los vehículos y motos de la policía y demás cuerpos de seguridad del estado que presten servicios en el Municipio de Sopó.</t>
  </si>
  <si>
    <t>Mantenimiento y reparación con suministro de repuestos para la totalidad del parque automotor (motos - automoviles) que se encuentran adscritas a la fuerza pública que presta sus servicios en el Municipio de Sopó.</t>
  </si>
  <si>
    <t>Realizar 5 jornadas de calibraciones de pesas y medidas y 5 jornadas de volumetría anualmente</t>
  </si>
  <si>
    <t>Número de jornadas de calibraciones de pesas, medidas y volumetría realizadas anualmente</t>
  </si>
  <si>
    <t>Servicios de calibración rvm de galones /20 litros y dos (02) juegos de pesas de 1 g a 5 kg (16) unidades y pesas de 5 kg a 10 kg (3) unidades de la Inspección de Policía de Sopó, Cundinamarca.</t>
  </si>
  <si>
    <t>Aumentar el pie de fuerza municipal en 10 unidades y garantizar la presencia de la Fuerza Pública en todos los sectores del municipio</t>
  </si>
  <si>
    <t>Número de pie de fuerza en el municipio con presencia en el territorio municipal</t>
  </si>
  <si>
    <t>Suministro de alimentación  para el personal de la fuerza pública y órganismos de seguridad y apoyo que presten sus servicios en los eventos que se desarrollan en el municipio.</t>
  </si>
  <si>
    <t>Convenio Interadministrativo de Cooperación Interinstitucional entre la Gobernación de Cundinamarca, la Policía Nacional y el Municipio de Sopó, con el fin de aunar esfuerzos para la implementación, desarrollo y fortalecimiento del programa "apoyo a las acciones de la fuerza pública para garantizar la seguridad y el orden público en el Municipio de Sopó", con auxiliares regulares de policía.</t>
  </si>
  <si>
    <t>Convenio interadministrativo de cooperación, celebrado entre el departamento de policía de Cundinamarca y el municipio de sopo para aunar esfuerzos y aportar recursos  para la implementación y desarrollo del programa de auxiliares bachilleres de policía en el municipio de sopo del departamento de Cundinamarca a fin de fortalecer y mantener la seguridad y el orden público en el municipio de sopo</t>
  </si>
  <si>
    <t>Celebracion dia de la policia y condecoraciones fuerza publica asigandos al municipio de sopo</t>
  </si>
  <si>
    <t>Elementos de aseo y limpieza, de ferretería y papelería, estación de policía sopo, subestación Briceño, caí sopó, estacion carabineros Sopo</t>
  </si>
  <si>
    <t>Subsidio de alimentacion para integrantes de la policia nacional adscrito al esquema de seguridad del señor alcalde de Sopó</t>
  </si>
  <si>
    <t xml:space="preserve">Pago servicios publicos para el CAI Meusa, Subestacion de Briceño y Estacion Sopo </t>
  </si>
  <si>
    <t>Reactivar el programa de carabineros de la Policía Nacional para las zonas altas del municipio y garantizar su funcionamiento</t>
  </si>
  <si>
    <t>Número de programas de carabineros en funcionamiento</t>
  </si>
  <si>
    <t>Contrato de arrendamiento de inmueble para la acomodación temporal del personal de carabineros del Municipio de Sopó.</t>
  </si>
  <si>
    <t>Suministro de alimento, concentrados y medicamentos  para la manutención de los caballos del grupo montado de carabineros de seguridad del Municipio de Sopò.</t>
  </si>
  <si>
    <t xml:space="preserve">Realizar un convenio con el INPEC y el Centro de Atención Judicial para el menor infractor anualmente </t>
  </si>
  <si>
    <t xml:space="preserve">Número de convenios realizados con el INPEC y el Centro de Atención Judicial para el menor infractor </t>
  </si>
  <si>
    <t>Convenio para el sistema de responsabilidad penal adolescente.</t>
  </si>
  <si>
    <t>convenio de integración de servicios entre el inpec y el municipio de sopò, con el fin de aunar esfuerzos para contribuir al  funcionamiento del establecimiento penitenciario  de mediana seguridad y carcelario de zipaquirà y así poder recibir  personas sindicadas y condenadas que hayan sido privadas de la libertad por decisión de autoridad judicial</t>
  </si>
  <si>
    <t>Comunidades activas construyendo seguridad</t>
  </si>
  <si>
    <t>Crear una estrategia de recompensas por información suministrada frente a los productores y distribuidores de sustancias psicoactivas (micro tráfico), aplicando extinción de dominio  de acuerdo a la Ley 1708 de 2014, cuando sea procedente y aplicarla anualmente</t>
  </si>
  <si>
    <t>Número de estrategias de recompensas creadas y aplicadas anualmente</t>
  </si>
  <si>
    <t>Prestación de servicios como apoyo a la gestión  de  una persona para realizar actividades como enlace entre  la Secretaria de gobierno y Participación Comunitaria del Municipio de Sopò, la Policía Nacional, Ejercito, Sijin, Dijin, C.T.I, y demás entidades de seguridad del estado, para que se promueva el mejoramiento de la seguridad del Municipio de Sopo.</t>
  </si>
  <si>
    <t>Actualizar e implementar el plan integral de Seguridad y Convivencia Ciudadana -PISCC-, fundamentado en la Ley 62 de 1993</t>
  </si>
  <si>
    <t>Número de planes integrales de seguridad y conviencia ciudadana actualizados e implementados</t>
  </si>
  <si>
    <t>Suministro de elementos aprobados mediante comité de orden público para  mejorar la seguridad del municipio.</t>
  </si>
  <si>
    <t>META DE RESULTADO: Lograr que el 80% de sectores y veredas en el municipio de Sopó tengan percepción positiva sobre la seguridad ciudadana</t>
  </si>
  <si>
    <t>Apoyo para la vigilancia privada de la Alcaldía Municipal de Sopó con el objeto de mantener dos puntos para el centro de monitoreo a cargo de la secretaria de Gobierno.</t>
  </si>
  <si>
    <t>Elaborar un diagnóstico municipal con el fin de caracterizar la situación de seguridad en el municipio y promover el desarrollo de las acciones pertinentes</t>
  </si>
  <si>
    <t>Elaborar un plan de recorridos de patrullaje en el municipio de Sopó, garantizando cobertura en los sectores de mayor complejidad</t>
  </si>
  <si>
    <t>Crear un sistema de información sobre el delito para fortalecer los procesos de toma de decisiones y de construcción de políticas públicas</t>
  </si>
  <si>
    <t>Realizar convenio para adquirir el servicio tecnológico de alarmas residenciales y comunitarias</t>
  </si>
  <si>
    <t>Fortalecer el monitoreo a través de la adquisión de  un vehículo aéreo no tripulado (dron) y  tres vehículos de transporte ligero (segway) y garantizar su funcionamiento</t>
  </si>
  <si>
    <t>Adquirir 10 radios de comunicación para la Policía Nacional, 20 radios para comunidad  y garantizar el funcionamiento de 60 radios ya existentes</t>
  </si>
  <si>
    <t>Realizar convenio con el sector comercial del municipio para lograr la inclusión de cámaras de seguridad destinadas a los locales comerciales del municipio, logrando su enlace con el centro de monitoreo</t>
  </si>
  <si>
    <t>Gestionar ante el Ministerio del Interior y de Justicia la adquisición de un CAI móvil y garantizar su funcionamiento</t>
  </si>
  <si>
    <t>Realizar un convenio con la Policía Nacional para implementar el programa de control del microtráfico con el uso caninos anualmente</t>
  </si>
  <si>
    <t>Actualización e implementacion de  una medida policiva de control para menores  que permanecen en espacios públicos en horario nocturno, anualmente</t>
  </si>
  <si>
    <t xml:space="preserve">Implementar y regular una medida policivas de control de ventas ambulantes y acreditación de vendedores oriundos del municipio, anualmente </t>
  </si>
  <si>
    <t>Implementar una medida de control de uso del espacio público anualmente</t>
  </si>
  <si>
    <t>Adoptar e implementar una medida policiva de control del hacinamiento en el municipio de Sopó anualmente</t>
  </si>
  <si>
    <t>Realizar 480 visitas a establecimientos comerciales anualmente</t>
  </si>
  <si>
    <t>Crear el programa de carabineritos con el apoyo del grupo de carabineros del municipio</t>
  </si>
  <si>
    <t>Conformar una Red de apoyo municipal, promover un sistema efectivo de denuncia y garantizar su funcionamiento anualmente</t>
  </si>
  <si>
    <t>Garantizar el funcionamiento de la Red ciudadana, mediante la vinculación de por lo menos 80 personas</t>
  </si>
  <si>
    <t>Crear y fortalecer los frentes de Seguridad Comunitaria en 25 juntas de acción comunal del municipio</t>
  </si>
  <si>
    <t>Crear la Escuela de Seguridad y garantizar su funcionamiento en el municipio.</t>
  </si>
  <si>
    <t xml:space="preserve">Capacitar a través de la Escuela de Seguridad a 400 personas en seguridad </t>
  </si>
  <si>
    <t>Implementar 24 medidas de prohibición de control al porte de armas blancas y de fuego en conjunto con el Ejército Nacional de Colombia BR-13.</t>
  </si>
  <si>
    <t>Número de diagnósticos de seguridad realizados</t>
  </si>
  <si>
    <t>Número de planes de patrullaje elaborados e implementados</t>
  </si>
  <si>
    <t>Número de sistemas de información sobre el delito creados</t>
  </si>
  <si>
    <t>Número de convenios para adquirir el servicio tecnológico de alarmas residenciales realizados</t>
  </si>
  <si>
    <t>firma convenio</t>
  </si>
  <si>
    <t>Número de vehículos aéreos no tripulados (drones) y vehículos de transporte ligero (segway) adquiridos y en funcionamiento</t>
  </si>
  <si>
    <t>Número de radios de comunicación adquiridos y en funcionamiento para la Policía Nacional y la comunidad</t>
  </si>
  <si>
    <t>Número de convenios realizados con el sector comercial para la inclusión de cámaras de seguridad</t>
  </si>
  <si>
    <t>Número de CAI Moviles adquiridos y en funcionamiento</t>
  </si>
  <si>
    <t>Número de convenios realizados con la Policía Nacional para implementar el programa de control del microtráfico con el uso caninos anualmente</t>
  </si>
  <si>
    <t xml:space="preserve">Número de medidas de control  para menores  que permanecen en espacios públicos en horario nocturno actualizadas e implementadas. </t>
  </si>
  <si>
    <t>Número de medidas de control de prohibición de porte de armas blancas y de fuego en conjunto con el Ejército Nacional de Colombia BR-13 implementadas</t>
  </si>
  <si>
    <t>Número de medidas policivas de control de ventas ambulantes y acreditación de vendedores oriundos del municipio implementadas anualmente</t>
  </si>
  <si>
    <t>Número de medidas de control de uso del espacio público implementadas anualmente</t>
  </si>
  <si>
    <t>Número de  medidas policivas de control del hacinamiento en el municipio de Sopó adoptadas e implementadas anualmente</t>
  </si>
  <si>
    <t>Número de visitas a establecimientos comerciales realizadas anualmente</t>
  </si>
  <si>
    <t>Número de programas de carabineritos creados y funcionando en el municipio</t>
  </si>
  <si>
    <t>listas de asistencia</t>
  </si>
  <si>
    <t xml:space="preserve">Número de redes de apoyo municipal conformadas, con un sistema de denuncia efectivo y en funcionamiento </t>
  </si>
  <si>
    <t>creacion y mantenimiento red de apoyo</t>
  </si>
  <si>
    <t>Número de personas que conforman la Red Ciudadana</t>
  </si>
  <si>
    <t>Número de frentes de seguridad comunitaria creados y fortalecidos</t>
  </si>
  <si>
    <t>Número de escuelas de Seguridad creadas y en funcionamiento</t>
  </si>
  <si>
    <t>creacion y mantenimiento frente de seguridad</t>
  </si>
  <si>
    <t>creacion y mantenimiento red ciudadana</t>
  </si>
  <si>
    <t>Número de personas capacitadas a través de la Escuela de Seguridad</t>
  </si>
  <si>
    <t>cronograma de capacitaciones</t>
  </si>
  <si>
    <t>Generación de diagnostico municipal</t>
  </si>
  <si>
    <t>Seguir en la implementación del plan de recorridos veredales y urbanos.</t>
  </si>
  <si>
    <t>creacion e Implementación del sistema de información</t>
  </si>
  <si>
    <t>Lanzamiento de los elementos adquiridos por la adminitración haciendo la entrega formal de los mismos</t>
  </si>
  <si>
    <t>Adelantar proceso contractual para la adquisión de las camaras y posterior revisar la inclusión de las camaras de los establecimientos de comercio</t>
  </si>
  <si>
    <t>Suscripción del contrato de adquisión</t>
  </si>
  <si>
    <t>Suscripción convenio</t>
  </si>
  <si>
    <t xml:space="preserve">Implementación Decreto de Toque de queda No. </t>
  </si>
  <si>
    <t>Realización de operativos de control</t>
  </si>
  <si>
    <t>Entrega credenciales</t>
  </si>
  <si>
    <t>Implementación Decreto de Toque de queda No. 090 de 2016</t>
  </si>
  <si>
    <t>Modificación del Decreto actual</t>
  </si>
  <si>
    <t>Actas de visita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</si>
</sst>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165" fontId="5" fillId="2" borderId="22" xfId="1" applyNumberFormat="1" applyFont="1" applyFill="1" applyBorder="1" applyAlignment="1" applyProtection="1">
      <alignment horizontal="center" vertical="center" wrapText="1"/>
    </xf>
    <xf numFmtId="165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</xf>
    <xf numFmtId="165" fontId="5" fillId="2" borderId="6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8" fillId="0" borderId="13" xfId="0" applyFont="1" applyBorder="1" applyAlignment="1" applyProtection="1">
      <alignment vertical="center" wrapText="1"/>
    </xf>
    <xf numFmtId="0" fontId="17" fillId="6" borderId="0" xfId="0" applyFont="1" applyFill="1" applyBorder="1" applyAlignment="1" applyProtection="1">
      <alignment horizontal="center"/>
    </xf>
    <xf numFmtId="0" fontId="18" fillId="6" borderId="13" xfId="0" applyFont="1" applyFill="1" applyBorder="1" applyAlignment="1" applyProtection="1">
      <alignment vertical="center" wrapText="1"/>
    </xf>
    <xf numFmtId="0" fontId="18" fillId="6" borderId="1" xfId="0" applyFont="1" applyFill="1" applyBorder="1" applyAlignment="1" applyProtection="1">
      <alignment horizontal="left" vertical="top"/>
    </xf>
    <xf numFmtId="0" fontId="20" fillId="6" borderId="0" xfId="0" applyFont="1" applyFill="1" applyProtection="1"/>
    <xf numFmtId="0" fontId="19" fillId="0" borderId="21" xfId="0" applyFont="1" applyBorder="1" applyAlignment="1" applyProtection="1">
      <alignment horizontal="justify" vertical="center" wrapText="1"/>
    </xf>
    <xf numFmtId="0" fontId="19" fillId="0" borderId="1" xfId="0" applyFont="1" applyBorder="1" applyAlignment="1" applyProtection="1">
      <alignment horizontal="justify" vertical="center" wrapText="1"/>
    </xf>
    <xf numFmtId="0" fontId="19" fillId="0" borderId="14" xfId="0" applyFont="1" applyBorder="1" applyAlignment="1" applyProtection="1">
      <alignment horizontal="justify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 applyProtection="1">
      <alignment horizontal="center" vertical="center" wrapText="1"/>
    </xf>
    <xf numFmtId="9" fontId="19" fillId="3" borderId="21" xfId="2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justify" vertical="center" wrapText="1"/>
    </xf>
    <xf numFmtId="0" fontId="19" fillId="0" borderId="10" xfId="0" applyFont="1" applyBorder="1" applyAlignment="1" applyProtection="1">
      <alignment horizontal="justify" vertical="center" wrapText="1"/>
    </xf>
    <xf numFmtId="0" fontId="19" fillId="0" borderId="22" xfId="0" applyFont="1" applyBorder="1" applyAlignment="1" applyProtection="1">
      <alignment horizontal="justify" vertical="center" wrapText="1"/>
    </xf>
    <xf numFmtId="0" fontId="20" fillId="0" borderId="1" xfId="0" applyFont="1" applyBorder="1" applyProtection="1"/>
    <xf numFmtId="0" fontId="19" fillId="0" borderId="1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 applyProtection="1">
      <alignment horizontal="center" vertical="center" wrapText="1"/>
    </xf>
    <xf numFmtId="0" fontId="18" fillId="6" borderId="10" xfId="0" applyFont="1" applyFill="1" applyBorder="1" applyAlignment="1" applyProtection="1">
      <alignment horizontal="center" vertical="center" wrapText="1"/>
    </xf>
    <xf numFmtId="0" fontId="19" fillId="6" borderId="21" xfId="0" applyFont="1" applyFill="1" applyBorder="1" applyAlignment="1">
      <alignment horizontal="justify" vertical="center"/>
    </xf>
    <xf numFmtId="0" fontId="19" fillId="6" borderId="21" xfId="0" applyFont="1" applyFill="1" applyBorder="1" applyAlignment="1">
      <alignment horizontal="justify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9" fontId="19" fillId="3" borderId="1" xfId="2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9" fontId="19" fillId="3" borderId="10" xfId="2" applyFont="1" applyFill="1" applyBorder="1" applyAlignment="1" applyProtection="1">
      <alignment horizontal="center" vertical="center" wrapText="1"/>
    </xf>
    <xf numFmtId="9" fontId="19" fillId="3" borderId="9" xfId="2" applyFont="1" applyFill="1" applyBorder="1" applyAlignment="1" applyProtection="1">
      <alignment horizontal="center" vertical="center" wrapText="1"/>
    </xf>
    <xf numFmtId="9" fontId="19" fillId="3" borderId="10" xfId="2" applyFont="1" applyFill="1" applyBorder="1" applyAlignment="1" applyProtection="1">
      <alignment vertical="center" wrapText="1"/>
    </xf>
    <xf numFmtId="9" fontId="19" fillId="3" borderId="1" xfId="2" applyFont="1" applyFill="1" applyBorder="1" applyAlignment="1" applyProtection="1">
      <alignment vertical="center" wrapText="1"/>
    </xf>
    <xf numFmtId="9" fontId="1" fillId="0" borderId="13" xfId="2" applyFont="1" applyBorder="1" applyProtection="1"/>
    <xf numFmtId="9" fontId="1" fillId="0" borderId="25" xfId="2" applyFont="1" applyBorder="1" applyProtection="1"/>
    <xf numFmtId="9" fontId="19" fillId="3" borderId="21" xfId="2" applyFont="1" applyFill="1" applyBorder="1" applyAlignment="1" applyProtection="1">
      <alignment horizontal="center" vertical="center" wrapText="1"/>
    </xf>
    <xf numFmtId="9" fontId="19" fillId="3" borderId="21" xfId="2" applyFont="1" applyFill="1" applyBorder="1" applyAlignment="1" applyProtection="1">
      <alignment vertical="center" wrapText="1"/>
    </xf>
    <xf numFmtId="0" fontId="18" fillId="6" borderId="21" xfId="0" applyFont="1" applyFill="1" applyBorder="1" applyAlignment="1" applyProtection="1">
      <alignment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6" borderId="9" xfId="0" applyFont="1" applyFill="1" applyBorder="1" applyAlignment="1" applyProtection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9" fontId="19" fillId="3" borderId="6" xfId="2" applyFont="1" applyFill="1" applyBorder="1" applyAlignment="1" applyProtection="1">
      <alignment horizontal="center" vertical="center" wrapText="1"/>
    </xf>
    <xf numFmtId="9" fontId="19" fillId="3" borderId="13" xfId="2" applyFont="1" applyFill="1" applyBorder="1" applyAlignment="1" applyProtection="1">
      <alignment horizontal="center" vertical="center" wrapText="1"/>
    </xf>
    <xf numFmtId="9" fontId="19" fillId="3" borderId="9" xfId="2" applyFont="1" applyFill="1" applyBorder="1" applyAlignment="1" applyProtection="1">
      <alignment horizontal="center" vertical="center" wrapText="1"/>
    </xf>
    <xf numFmtId="0" fontId="0" fillId="6" borderId="23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vertical="top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  <xf numFmtId="0" fontId="3" fillId="7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17" fillId="7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6" borderId="2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18" fillId="6" borderId="9" xfId="0" applyFont="1" applyFill="1" applyBorder="1" applyAlignment="1" applyProtection="1">
      <alignment horizontal="left" vertical="center" wrapText="1"/>
    </xf>
    <xf numFmtId="0" fontId="18" fillId="6" borderId="6" xfId="0" applyFont="1" applyFill="1" applyBorder="1" applyAlignment="1" applyProtection="1">
      <alignment horizontal="left" vertical="center" wrapText="1"/>
    </xf>
    <xf numFmtId="0" fontId="18" fillId="6" borderId="13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/>
  <dimension ref="A1:V83"/>
  <sheetViews>
    <sheetView tabSelected="1" view="pageBreakPreview" topLeftCell="A25" zoomScale="90" zoomScaleNormal="125" zoomScaleSheetLayoutView="90" zoomScalePageLayoutView="80" workbookViewId="0">
      <selection activeCell="G76" sqref="G76"/>
    </sheetView>
  </sheetViews>
  <sheetFormatPr baseColWidth="10" defaultColWidth="11.42578125" defaultRowHeight="15" x14ac:dyDescent="0.25"/>
  <cols>
    <col min="1" max="1" width="5.85546875" style="11" customWidth="1"/>
    <col min="2" max="2" width="25" style="11" customWidth="1"/>
    <col min="3" max="3" width="27.28515625" style="54" customWidth="1"/>
    <col min="4" max="4" width="27.28515625" style="1" customWidth="1"/>
    <col min="5" max="5" width="6" style="2" customWidth="1"/>
    <col min="6" max="8" width="6" style="1" customWidth="1"/>
    <col min="9" max="9" width="6.28515625" style="1" customWidth="1"/>
    <col min="10" max="10" width="34.7109375" style="1" customWidth="1"/>
    <col min="11" max="11" width="13.5703125" style="1" customWidth="1"/>
    <col min="12" max="12" width="10.85546875" style="1" customWidth="1"/>
    <col min="13" max="13" width="13.85546875" style="1" customWidth="1"/>
    <col min="14" max="18" width="10.85546875" style="1" customWidth="1"/>
    <col min="19" max="19" width="18" style="1" customWidth="1"/>
    <col min="20" max="20" width="10.85546875" style="1" customWidth="1"/>
    <col min="21" max="21" width="11.42578125" style="1" customWidth="1"/>
    <col min="22" max="22" width="54" style="11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1" customFormat="1" ht="15" customHeight="1" x14ac:dyDescent="0.25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s="11" customFormat="1" ht="15" customHeight="1" x14ac:dyDescent="0.25">
      <c r="A2" s="130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11" customFormat="1" ht="15" customHeight="1" x14ac:dyDescent="0.25">
      <c r="A3" s="9"/>
      <c r="B3" s="10"/>
      <c r="C3" s="5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5"/>
    </row>
    <row r="4" spans="1:22" s="8" customFormat="1" ht="24" customHeight="1" x14ac:dyDescent="0.25">
      <c r="A4" s="126" t="s">
        <v>31</v>
      </c>
      <c r="B4" s="127"/>
      <c r="C4" s="127"/>
      <c r="D4" s="127"/>
      <c r="E4" s="127"/>
      <c r="F4" s="128"/>
      <c r="G4" s="123" t="s">
        <v>32</v>
      </c>
      <c r="H4" s="124"/>
      <c r="I4" s="124"/>
      <c r="J4" s="124"/>
      <c r="K4" s="124"/>
      <c r="L4" s="125"/>
      <c r="M4" s="123" t="s">
        <v>33</v>
      </c>
      <c r="N4" s="124"/>
      <c r="O4" s="124"/>
      <c r="P4" s="125"/>
      <c r="Q4" s="132" t="s">
        <v>34</v>
      </c>
      <c r="R4" s="133"/>
      <c r="S4" s="133"/>
      <c r="T4" s="133"/>
      <c r="U4" s="133"/>
      <c r="V4" s="134"/>
    </row>
    <row r="5" spans="1:22" s="8" customFormat="1" ht="24" customHeight="1" x14ac:dyDescent="0.25">
      <c r="A5" s="137" t="s">
        <v>82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5" t="s">
        <v>30</v>
      </c>
      <c r="N5" s="135"/>
      <c r="O5" s="135"/>
      <c r="P5" s="135"/>
      <c r="Q5" s="135"/>
      <c r="R5" s="135"/>
      <c r="S5" s="135"/>
      <c r="T5" s="135"/>
      <c r="U5" s="135"/>
      <c r="V5" s="135"/>
    </row>
    <row r="6" spans="1:22" s="8" customFormat="1" ht="6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28"/>
    </row>
    <row r="7" spans="1:22" ht="15.75" customHeight="1" x14ac:dyDescent="0.25">
      <c r="A7" s="117" t="s">
        <v>3</v>
      </c>
      <c r="B7" s="118" t="s">
        <v>17</v>
      </c>
      <c r="C7" s="119" t="s">
        <v>0</v>
      </c>
      <c r="D7" s="115" t="s">
        <v>4</v>
      </c>
      <c r="E7" s="111" t="s">
        <v>1</v>
      </c>
      <c r="F7" s="111" t="s">
        <v>2</v>
      </c>
      <c r="G7" s="138" t="s">
        <v>15</v>
      </c>
      <c r="H7" s="138" t="s">
        <v>23</v>
      </c>
      <c r="I7" s="121" t="s">
        <v>5</v>
      </c>
      <c r="J7" s="115" t="s">
        <v>19</v>
      </c>
      <c r="K7" s="122" t="s">
        <v>22</v>
      </c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9" t="s">
        <v>29</v>
      </c>
    </row>
    <row r="8" spans="1:22" ht="27" customHeight="1" x14ac:dyDescent="0.25">
      <c r="A8" s="117"/>
      <c r="B8" s="118"/>
      <c r="C8" s="119"/>
      <c r="D8" s="115"/>
      <c r="E8" s="111"/>
      <c r="F8" s="111"/>
      <c r="G8" s="138"/>
      <c r="H8" s="138"/>
      <c r="I8" s="121"/>
      <c r="J8" s="115"/>
      <c r="K8" s="106" t="s">
        <v>6</v>
      </c>
      <c r="L8" s="106"/>
      <c r="M8" s="106" t="s">
        <v>20</v>
      </c>
      <c r="N8" s="106"/>
      <c r="O8" s="106" t="s">
        <v>21</v>
      </c>
      <c r="P8" s="106"/>
      <c r="Q8" s="106" t="s">
        <v>7</v>
      </c>
      <c r="R8" s="106"/>
      <c r="S8" s="106" t="s">
        <v>8</v>
      </c>
      <c r="T8" s="106"/>
      <c r="U8" s="105" t="s">
        <v>26</v>
      </c>
      <c r="V8" s="129"/>
    </row>
    <row r="9" spans="1:22" ht="26.25" customHeight="1" x14ac:dyDescent="0.25">
      <c r="A9" s="117"/>
      <c r="B9" s="118"/>
      <c r="C9" s="119"/>
      <c r="D9" s="115"/>
      <c r="E9" s="111"/>
      <c r="F9" s="111"/>
      <c r="G9" s="138"/>
      <c r="H9" s="138"/>
      <c r="I9" s="121"/>
      <c r="J9" s="115"/>
      <c r="K9" s="16" t="s">
        <v>24</v>
      </c>
      <c r="L9" s="17" t="s">
        <v>25</v>
      </c>
      <c r="M9" s="16" t="s">
        <v>24</v>
      </c>
      <c r="N9" s="17" t="s">
        <v>25</v>
      </c>
      <c r="O9" s="16" t="s">
        <v>24</v>
      </c>
      <c r="P9" s="17" t="s">
        <v>25</v>
      </c>
      <c r="Q9" s="16" t="s">
        <v>24</v>
      </c>
      <c r="R9" s="17" t="s">
        <v>25</v>
      </c>
      <c r="S9" s="16" t="s">
        <v>24</v>
      </c>
      <c r="T9" s="17" t="s">
        <v>25</v>
      </c>
      <c r="U9" s="105"/>
      <c r="V9" s="129"/>
    </row>
    <row r="10" spans="1:22" ht="44.25" customHeight="1" x14ac:dyDescent="0.25">
      <c r="A10" s="96">
        <v>1</v>
      </c>
      <c r="B10" s="136" t="s">
        <v>35</v>
      </c>
      <c r="C10" s="140" t="s">
        <v>79</v>
      </c>
      <c r="D10" s="88" t="s">
        <v>80</v>
      </c>
      <c r="E10" s="88">
        <v>0</v>
      </c>
      <c r="F10" s="88">
        <v>1</v>
      </c>
      <c r="G10" s="88">
        <v>0.6</v>
      </c>
      <c r="H10" s="91"/>
      <c r="I10" s="93">
        <f>+H10/G10</f>
        <v>0</v>
      </c>
      <c r="J10" s="55" t="s">
        <v>81</v>
      </c>
      <c r="K10" s="12"/>
      <c r="L10" s="18"/>
      <c r="M10" s="12"/>
      <c r="N10" s="18"/>
      <c r="O10" s="12"/>
      <c r="P10" s="18"/>
      <c r="Q10" s="12"/>
      <c r="R10" s="18"/>
      <c r="S10" s="13">
        <f>+K10+M10+O10+Q10</f>
        <v>0</v>
      </c>
      <c r="T10" s="13">
        <f>+L10+N10+P10+R10</f>
        <v>0</v>
      </c>
      <c r="U10" s="14" t="e">
        <f>+T10/S10</f>
        <v>#DIV/0!</v>
      </c>
      <c r="V10" s="29"/>
    </row>
    <row r="11" spans="1:22" ht="23.25" customHeight="1" x14ac:dyDescent="0.25">
      <c r="A11" s="97"/>
      <c r="B11" s="101"/>
      <c r="C11" s="140"/>
      <c r="D11" s="88"/>
      <c r="E11" s="88"/>
      <c r="F11" s="88"/>
      <c r="G11" s="88"/>
      <c r="H11" s="91"/>
      <c r="I11" s="93"/>
      <c r="J11" s="56"/>
      <c r="K11" s="3"/>
      <c r="L11" s="19"/>
      <c r="M11" s="3"/>
      <c r="N11" s="19"/>
      <c r="O11" s="3"/>
      <c r="P11" s="19"/>
      <c r="Q11" s="3"/>
      <c r="R11" s="19"/>
      <c r="S11" s="13">
        <f t="shared" ref="S11:S28" si="0">+K11+M11+O11+Q11</f>
        <v>0</v>
      </c>
      <c r="T11" s="13">
        <f t="shared" ref="S11:T33" si="1">+L11+N11+P11+R11</f>
        <v>0</v>
      </c>
      <c r="U11" s="14" t="e">
        <f t="shared" ref="U11:U74" si="2">+T11/S11</f>
        <v>#DIV/0!</v>
      </c>
      <c r="V11" s="30"/>
    </row>
    <row r="12" spans="1:22" ht="23.25" customHeight="1" x14ac:dyDescent="0.25">
      <c r="A12" s="97"/>
      <c r="B12" s="101"/>
      <c r="C12" s="140"/>
      <c r="D12" s="88"/>
      <c r="E12" s="88"/>
      <c r="F12" s="88"/>
      <c r="G12" s="88"/>
      <c r="H12" s="91"/>
      <c r="I12" s="93"/>
      <c r="J12" s="56"/>
      <c r="K12" s="3"/>
      <c r="L12" s="20"/>
      <c r="M12" s="3"/>
      <c r="N12" s="20"/>
      <c r="O12" s="3"/>
      <c r="P12" s="20"/>
      <c r="Q12" s="3"/>
      <c r="R12" s="20"/>
      <c r="S12" s="13">
        <f t="shared" si="0"/>
        <v>0</v>
      </c>
      <c r="T12" s="13">
        <f t="shared" si="1"/>
        <v>0</v>
      </c>
      <c r="U12" s="14" t="e">
        <f t="shared" si="2"/>
        <v>#DIV/0!</v>
      </c>
      <c r="V12" s="31"/>
    </row>
    <row r="13" spans="1:22" ht="23.25" customHeight="1" thickBot="1" x14ac:dyDescent="0.3">
      <c r="A13" s="97"/>
      <c r="B13" s="101"/>
      <c r="C13" s="141"/>
      <c r="D13" s="89"/>
      <c r="E13" s="89"/>
      <c r="F13" s="89"/>
      <c r="G13" s="89"/>
      <c r="H13" s="92"/>
      <c r="I13" s="94"/>
      <c r="J13" s="57"/>
      <c r="K13" s="5"/>
      <c r="L13" s="21"/>
      <c r="M13" s="5"/>
      <c r="N13" s="21"/>
      <c r="O13" s="5"/>
      <c r="P13" s="21"/>
      <c r="Q13" s="5"/>
      <c r="R13" s="21"/>
      <c r="S13" s="13">
        <f t="shared" si="0"/>
        <v>0</v>
      </c>
      <c r="T13" s="13">
        <f t="shared" si="1"/>
        <v>0</v>
      </c>
      <c r="U13" s="14" t="e">
        <f t="shared" si="2"/>
        <v>#DIV/0!</v>
      </c>
      <c r="V13" s="32"/>
    </row>
    <row r="14" spans="1:22" ht="78.75" customHeight="1" x14ac:dyDescent="0.25">
      <c r="A14" s="97"/>
      <c r="B14" s="101"/>
      <c r="C14" s="48" t="s">
        <v>84</v>
      </c>
      <c r="D14" s="48" t="s">
        <v>105</v>
      </c>
      <c r="E14" s="58">
        <v>0</v>
      </c>
      <c r="F14" s="58">
        <v>1</v>
      </c>
      <c r="G14" s="58">
        <v>0</v>
      </c>
      <c r="H14" s="59"/>
      <c r="I14" s="60" t="e">
        <f>+H14/G14</f>
        <v>#DIV/0!</v>
      </c>
      <c r="J14" s="55" t="s">
        <v>132</v>
      </c>
      <c r="K14" s="12"/>
      <c r="L14" s="44"/>
      <c r="M14" s="12"/>
      <c r="N14" s="44"/>
      <c r="O14" s="12"/>
      <c r="P14" s="44"/>
      <c r="Q14" s="12"/>
      <c r="R14" s="44"/>
      <c r="S14" s="13">
        <f t="shared" si="0"/>
        <v>0</v>
      </c>
      <c r="T14" s="13">
        <f t="shared" si="1"/>
        <v>0</v>
      </c>
      <c r="U14" s="14" t="e">
        <f t="shared" si="2"/>
        <v>#DIV/0!</v>
      </c>
      <c r="V14" s="45"/>
    </row>
    <row r="15" spans="1:22" ht="44.25" customHeight="1" x14ac:dyDescent="0.25">
      <c r="A15" s="97"/>
      <c r="B15" s="101"/>
      <c r="C15" s="140" t="s">
        <v>37</v>
      </c>
      <c r="D15" s="88" t="s">
        <v>38</v>
      </c>
      <c r="E15" s="88">
        <v>1</v>
      </c>
      <c r="F15" s="88">
        <v>1</v>
      </c>
      <c r="G15" s="88">
        <v>1</v>
      </c>
      <c r="H15" s="91"/>
      <c r="I15" s="93">
        <f>+H15/G15</f>
        <v>0</v>
      </c>
      <c r="J15" s="55" t="s">
        <v>39</v>
      </c>
      <c r="K15" s="12">
        <v>42351540</v>
      </c>
      <c r="L15" s="18"/>
      <c r="M15" s="12"/>
      <c r="N15" s="18"/>
      <c r="O15" s="12"/>
      <c r="P15" s="18"/>
      <c r="Q15" s="12"/>
      <c r="R15" s="18"/>
      <c r="S15" s="13">
        <f>+K15+M15+O15+Q15</f>
        <v>42351540</v>
      </c>
      <c r="T15" s="13">
        <f>+L15+N15+P15+R15</f>
        <v>0</v>
      </c>
      <c r="U15" s="14">
        <f t="shared" si="2"/>
        <v>0</v>
      </c>
      <c r="V15" s="29"/>
    </row>
    <row r="16" spans="1:22" ht="23.25" customHeight="1" x14ac:dyDescent="0.25">
      <c r="A16" s="97"/>
      <c r="B16" s="101"/>
      <c r="C16" s="140"/>
      <c r="D16" s="88"/>
      <c r="E16" s="88"/>
      <c r="F16" s="88"/>
      <c r="G16" s="88"/>
      <c r="H16" s="91"/>
      <c r="I16" s="93"/>
      <c r="J16" s="56"/>
      <c r="K16" s="3"/>
      <c r="L16" s="19"/>
      <c r="M16" s="3"/>
      <c r="N16" s="19"/>
      <c r="O16" s="3"/>
      <c r="P16" s="19"/>
      <c r="Q16" s="3"/>
      <c r="R16" s="19"/>
      <c r="S16" s="13">
        <f t="shared" ref="S16:S20" si="3">+K16+M16+O16+Q16</f>
        <v>0</v>
      </c>
      <c r="T16" s="13">
        <f t="shared" ref="T16:T20" si="4">+L16+N16+P16+R16</f>
        <v>0</v>
      </c>
      <c r="U16" s="14" t="e">
        <f t="shared" si="2"/>
        <v>#DIV/0!</v>
      </c>
      <c r="V16" s="30"/>
    </row>
    <row r="17" spans="1:22" ht="23.25" customHeight="1" x14ac:dyDescent="0.25">
      <c r="A17" s="97"/>
      <c r="B17" s="101"/>
      <c r="C17" s="140"/>
      <c r="D17" s="88"/>
      <c r="E17" s="88"/>
      <c r="F17" s="88"/>
      <c r="G17" s="88"/>
      <c r="H17" s="91"/>
      <c r="I17" s="93"/>
      <c r="J17" s="56"/>
      <c r="K17" s="3"/>
      <c r="L17" s="20"/>
      <c r="M17" s="3"/>
      <c r="N17" s="20"/>
      <c r="O17" s="3"/>
      <c r="P17" s="20"/>
      <c r="Q17" s="3"/>
      <c r="R17" s="20"/>
      <c r="S17" s="13">
        <f t="shared" si="3"/>
        <v>0</v>
      </c>
      <c r="T17" s="13">
        <f t="shared" si="4"/>
        <v>0</v>
      </c>
      <c r="U17" s="14" t="e">
        <f t="shared" si="2"/>
        <v>#DIV/0!</v>
      </c>
      <c r="V17" s="31"/>
    </row>
    <row r="18" spans="1:22" ht="23.25" customHeight="1" thickBot="1" x14ac:dyDescent="0.3">
      <c r="A18" s="97"/>
      <c r="B18" s="101"/>
      <c r="C18" s="141"/>
      <c r="D18" s="89"/>
      <c r="E18" s="89"/>
      <c r="F18" s="89"/>
      <c r="G18" s="89"/>
      <c r="H18" s="92"/>
      <c r="I18" s="94"/>
      <c r="J18" s="57"/>
      <c r="K18" s="5"/>
      <c r="L18" s="21"/>
      <c r="M18" s="5"/>
      <c r="N18" s="21"/>
      <c r="O18" s="5"/>
      <c r="P18" s="21"/>
      <c r="Q18" s="5"/>
      <c r="R18" s="21"/>
      <c r="S18" s="13">
        <f t="shared" si="3"/>
        <v>0</v>
      </c>
      <c r="T18" s="13">
        <f t="shared" si="4"/>
        <v>0</v>
      </c>
      <c r="U18" s="14" t="e">
        <f t="shared" si="2"/>
        <v>#DIV/0!</v>
      </c>
      <c r="V18" s="32"/>
    </row>
    <row r="19" spans="1:22" ht="60.75" customHeight="1" x14ac:dyDescent="0.25">
      <c r="A19" s="97"/>
      <c r="B19" s="101"/>
      <c r="C19" s="48" t="s">
        <v>85</v>
      </c>
      <c r="D19" s="49" t="s">
        <v>106</v>
      </c>
      <c r="E19" s="58">
        <v>0</v>
      </c>
      <c r="F19" s="73">
        <v>1</v>
      </c>
      <c r="G19" s="73">
        <v>1</v>
      </c>
      <c r="H19" s="69"/>
      <c r="I19" s="60">
        <f>+H19/G19</f>
        <v>0</v>
      </c>
      <c r="J19" s="55" t="s">
        <v>133</v>
      </c>
      <c r="K19" s="12"/>
      <c r="L19" s="44"/>
      <c r="M19" s="12"/>
      <c r="N19" s="44"/>
      <c r="O19" s="12"/>
      <c r="P19" s="44"/>
      <c r="Q19" s="12"/>
      <c r="R19" s="44"/>
      <c r="S19" s="13">
        <f t="shared" si="3"/>
        <v>0</v>
      </c>
      <c r="T19" s="13">
        <f t="shared" si="4"/>
        <v>0</v>
      </c>
      <c r="U19" s="14" t="e">
        <f t="shared" si="2"/>
        <v>#DIV/0!</v>
      </c>
      <c r="V19" s="45"/>
    </row>
    <row r="20" spans="1:22" ht="59.25" customHeight="1" thickBot="1" x14ac:dyDescent="0.3">
      <c r="A20" s="97"/>
      <c r="B20" s="101"/>
      <c r="C20" s="70" t="s">
        <v>86</v>
      </c>
      <c r="D20" s="71" t="s">
        <v>107</v>
      </c>
      <c r="E20" s="72">
        <v>0</v>
      </c>
      <c r="F20" s="72">
        <v>1</v>
      </c>
      <c r="G20" s="72">
        <v>0.6</v>
      </c>
      <c r="H20" s="62"/>
      <c r="I20" s="74">
        <f>+H20/G20</f>
        <v>0</v>
      </c>
      <c r="J20" s="63" t="s">
        <v>134</v>
      </c>
      <c r="K20" s="41"/>
      <c r="L20" s="42"/>
      <c r="M20" s="41"/>
      <c r="N20" s="42"/>
      <c r="O20" s="41"/>
      <c r="P20" s="42"/>
      <c r="Q20" s="41"/>
      <c r="R20" s="42"/>
      <c r="S20" s="13">
        <f t="shared" si="3"/>
        <v>0</v>
      </c>
      <c r="T20" s="13">
        <f t="shared" si="4"/>
        <v>0</v>
      </c>
      <c r="U20" s="14" t="e">
        <f t="shared" si="2"/>
        <v>#DIV/0!</v>
      </c>
      <c r="V20" s="43"/>
    </row>
    <row r="21" spans="1:22" ht="57.75" customHeight="1" x14ac:dyDescent="0.25">
      <c r="A21" s="97"/>
      <c r="B21" s="101"/>
      <c r="C21" s="139" t="s">
        <v>43</v>
      </c>
      <c r="D21" s="87" t="s">
        <v>36</v>
      </c>
      <c r="E21" s="87">
        <v>0</v>
      </c>
      <c r="F21" s="87">
        <v>1</v>
      </c>
      <c r="G21" s="87">
        <v>1</v>
      </c>
      <c r="H21" s="90"/>
      <c r="I21" s="93">
        <f>+H21/G21</f>
        <v>0</v>
      </c>
      <c r="J21" s="64" t="s">
        <v>42</v>
      </c>
      <c r="K21" s="4">
        <v>10600000</v>
      </c>
      <c r="L21" s="22"/>
      <c r="M21" s="4"/>
      <c r="N21" s="22"/>
      <c r="O21" s="4"/>
      <c r="P21" s="22"/>
      <c r="Q21" s="4"/>
      <c r="R21" s="22"/>
      <c r="S21" s="13">
        <f>+K21+M21+O21+Q21</f>
        <v>10600000</v>
      </c>
      <c r="T21" s="13">
        <f t="shared" si="1"/>
        <v>0</v>
      </c>
      <c r="U21" s="14">
        <f t="shared" si="2"/>
        <v>0</v>
      </c>
      <c r="V21" s="33"/>
    </row>
    <row r="22" spans="1:22" ht="109.5" customHeight="1" x14ac:dyDescent="0.25">
      <c r="A22" s="97"/>
      <c r="B22" s="101"/>
      <c r="C22" s="140"/>
      <c r="D22" s="88"/>
      <c r="E22" s="88"/>
      <c r="F22" s="88"/>
      <c r="G22" s="88"/>
      <c r="H22" s="91"/>
      <c r="I22" s="93"/>
      <c r="J22" s="56" t="s">
        <v>78</v>
      </c>
      <c r="K22" s="3">
        <v>17639275</v>
      </c>
      <c r="L22" s="20"/>
      <c r="M22" s="3"/>
      <c r="N22" s="20"/>
      <c r="O22" s="3"/>
      <c r="P22" s="20"/>
      <c r="Q22" s="3"/>
      <c r="R22" s="20"/>
      <c r="S22" s="13">
        <f t="shared" si="0"/>
        <v>17639275</v>
      </c>
      <c r="T22" s="13">
        <f t="shared" si="1"/>
        <v>0</v>
      </c>
      <c r="U22" s="14">
        <f t="shared" si="2"/>
        <v>0</v>
      </c>
      <c r="V22" s="31"/>
    </row>
    <row r="23" spans="1:22" ht="66" customHeight="1" x14ac:dyDescent="0.25">
      <c r="A23" s="97"/>
      <c r="B23" s="101"/>
      <c r="C23" s="140"/>
      <c r="D23" s="88"/>
      <c r="E23" s="88"/>
      <c r="F23" s="88"/>
      <c r="G23" s="88"/>
      <c r="H23" s="91"/>
      <c r="I23" s="93"/>
      <c r="J23" s="56" t="s">
        <v>83</v>
      </c>
      <c r="K23" s="3">
        <v>50000000</v>
      </c>
      <c r="L23" s="19"/>
      <c r="M23" s="3"/>
      <c r="N23" s="19"/>
      <c r="O23" s="3"/>
      <c r="P23" s="19"/>
      <c r="Q23" s="3"/>
      <c r="R23" s="19"/>
      <c r="S23" s="13">
        <f t="shared" si="0"/>
        <v>50000000</v>
      </c>
      <c r="T23" s="13">
        <f t="shared" si="1"/>
        <v>0</v>
      </c>
      <c r="U23" s="14">
        <f t="shared" si="2"/>
        <v>0</v>
      </c>
      <c r="V23" s="30"/>
    </row>
    <row r="24" spans="1:22" ht="57" customHeight="1" thickBot="1" x14ac:dyDescent="0.3">
      <c r="A24" s="98"/>
      <c r="B24" s="102"/>
      <c r="C24" s="141"/>
      <c r="D24" s="89"/>
      <c r="E24" s="89"/>
      <c r="F24" s="89"/>
      <c r="G24" s="89"/>
      <c r="H24" s="92"/>
      <c r="I24" s="94"/>
      <c r="J24" s="57"/>
      <c r="K24" s="5"/>
      <c r="L24" s="23"/>
      <c r="M24" s="5"/>
      <c r="N24" s="23"/>
      <c r="O24" s="5"/>
      <c r="P24" s="23"/>
      <c r="Q24" s="5"/>
      <c r="R24" s="23"/>
      <c r="S24" s="13">
        <f t="shared" si="0"/>
        <v>0</v>
      </c>
      <c r="T24" s="13">
        <f t="shared" si="1"/>
        <v>0</v>
      </c>
      <c r="U24" s="14" t="e">
        <f t="shared" si="2"/>
        <v>#DIV/0!</v>
      </c>
      <c r="V24" s="34"/>
    </row>
    <row r="25" spans="1:22" ht="46.5" customHeight="1" x14ac:dyDescent="0.25">
      <c r="A25" s="99">
        <v>2</v>
      </c>
      <c r="B25" s="100" t="s">
        <v>44</v>
      </c>
      <c r="C25" s="48" t="s">
        <v>87</v>
      </c>
      <c r="D25" s="48" t="s">
        <v>108</v>
      </c>
      <c r="E25" s="58">
        <v>0</v>
      </c>
      <c r="F25" s="58">
        <v>1</v>
      </c>
      <c r="G25" s="58">
        <v>0.6</v>
      </c>
      <c r="H25" s="69"/>
      <c r="I25" s="78">
        <f>+H25/G25</f>
        <v>0</v>
      </c>
      <c r="J25" s="65" t="s">
        <v>109</v>
      </c>
      <c r="K25" s="4"/>
      <c r="L25" s="24"/>
      <c r="M25" s="4"/>
      <c r="N25" s="24"/>
      <c r="O25" s="4"/>
      <c r="P25" s="24"/>
      <c r="Q25" s="4"/>
      <c r="R25" s="24"/>
      <c r="S25" s="13">
        <f t="shared" si="0"/>
        <v>0</v>
      </c>
      <c r="T25" s="13">
        <f t="shared" si="1"/>
        <v>0</v>
      </c>
      <c r="U25" s="14" t="e">
        <f t="shared" si="2"/>
        <v>#DIV/0!</v>
      </c>
      <c r="V25" s="47"/>
    </row>
    <row r="26" spans="1:22" ht="81" customHeight="1" x14ac:dyDescent="0.25">
      <c r="A26" s="97"/>
      <c r="B26" s="101"/>
      <c r="C26" s="48" t="s">
        <v>88</v>
      </c>
      <c r="D26" s="48" t="s">
        <v>110</v>
      </c>
      <c r="E26" s="58">
        <v>0</v>
      </c>
      <c r="F26" s="58">
        <v>4</v>
      </c>
      <c r="G26" s="61">
        <v>4</v>
      </c>
      <c r="H26" s="75"/>
      <c r="I26" s="79">
        <f>+H26/G26</f>
        <v>0</v>
      </c>
      <c r="J26" s="56" t="s">
        <v>135</v>
      </c>
      <c r="K26" s="3"/>
      <c r="L26" s="18"/>
      <c r="M26" s="12"/>
      <c r="N26" s="19"/>
      <c r="O26" s="12"/>
      <c r="P26" s="19"/>
      <c r="Q26" s="3"/>
      <c r="R26" s="19"/>
      <c r="S26" s="13">
        <f t="shared" si="0"/>
        <v>0</v>
      </c>
      <c r="T26" s="13">
        <f t="shared" si="1"/>
        <v>0</v>
      </c>
      <c r="U26" s="14" t="e">
        <f t="shared" si="2"/>
        <v>#DIV/0!</v>
      </c>
      <c r="V26" s="47"/>
    </row>
    <row r="27" spans="1:22" ht="78" customHeight="1" x14ac:dyDescent="0.25">
      <c r="A27" s="97"/>
      <c r="B27" s="101"/>
      <c r="C27" s="48" t="s">
        <v>89</v>
      </c>
      <c r="D27" s="48" t="s">
        <v>111</v>
      </c>
      <c r="E27" s="58">
        <v>60</v>
      </c>
      <c r="F27" s="58">
        <v>90</v>
      </c>
      <c r="G27" s="58">
        <v>70</v>
      </c>
      <c r="H27" s="75"/>
      <c r="I27" s="79">
        <f t="shared" ref="I27:I28" si="5">+H27/G27</f>
        <v>0</v>
      </c>
      <c r="J27" s="56" t="s">
        <v>135</v>
      </c>
      <c r="K27" s="3"/>
      <c r="L27" s="19"/>
      <c r="M27" s="12"/>
      <c r="N27" s="19"/>
      <c r="O27" s="12"/>
      <c r="P27" s="19"/>
      <c r="Q27" s="3"/>
      <c r="R27" s="19"/>
      <c r="S27" s="13">
        <f t="shared" si="0"/>
        <v>0</v>
      </c>
      <c r="T27" s="13">
        <f t="shared" si="1"/>
        <v>0</v>
      </c>
      <c r="U27" s="14" t="e">
        <f t="shared" si="2"/>
        <v>#DIV/0!</v>
      </c>
      <c r="V27" s="47"/>
    </row>
    <row r="28" spans="1:22" ht="87.75" customHeight="1" thickBot="1" x14ac:dyDescent="0.3">
      <c r="A28" s="97"/>
      <c r="B28" s="101"/>
      <c r="C28" s="48" t="s">
        <v>90</v>
      </c>
      <c r="D28" s="48" t="s">
        <v>112</v>
      </c>
      <c r="E28" s="58">
        <v>0</v>
      </c>
      <c r="F28" s="58">
        <v>1</v>
      </c>
      <c r="G28" s="58">
        <v>0.6</v>
      </c>
      <c r="H28" s="59"/>
      <c r="I28" s="79">
        <f t="shared" si="5"/>
        <v>0</v>
      </c>
      <c r="J28" s="65" t="s">
        <v>136</v>
      </c>
      <c r="K28" s="12"/>
      <c r="L28" s="46"/>
      <c r="M28" s="12"/>
      <c r="N28" s="46"/>
      <c r="O28" s="41"/>
      <c r="P28" s="46"/>
      <c r="Q28" s="41"/>
      <c r="R28" s="46"/>
      <c r="S28" s="13">
        <f t="shared" si="0"/>
        <v>0</v>
      </c>
      <c r="T28" s="13">
        <f t="shared" si="1"/>
        <v>0</v>
      </c>
      <c r="U28" s="14" t="e">
        <f t="shared" si="2"/>
        <v>#DIV/0!</v>
      </c>
      <c r="V28" s="47"/>
    </row>
    <row r="29" spans="1:22" ht="91.5" customHeight="1" x14ac:dyDescent="0.25">
      <c r="A29" s="97"/>
      <c r="B29" s="101"/>
      <c r="C29" s="139" t="s">
        <v>45</v>
      </c>
      <c r="D29" s="87" t="s">
        <v>46</v>
      </c>
      <c r="E29" s="87">
        <v>13</v>
      </c>
      <c r="F29" s="87">
        <v>43</v>
      </c>
      <c r="G29" s="87">
        <v>23</v>
      </c>
      <c r="H29" s="91"/>
      <c r="I29" s="93">
        <f>+H29/G29</f>
        <v>0</v>
      </c>
      <c r="J29" s="56" t="s">
        <v>47</v>
      </c>
      <c r="K29" s="12">
        <v>431991791</v>
      </c>
      <c r="L29" s="22"/>
      <c r="N29" s="22"/>
      <c r="O29" s="4"/>
      <c r="P29" s="22"/>
      <c r="Q29" s="4"/>
      <c r="R29" s="22"/>
      <c r="S29" s="13">
        <f>+K29+M29+O29+Q29</f>
        <v>431991791</v>
      </c>
      <c r="T29" s="13">
        <f t="shared" si="1"/>
        <v>0</v>
      </c>
      <c r="U29" s="14">
        <f t="shared" si="2"/>
        <v>0</v>
      </c>
      <c r="V29" s="33"/>
    </row>
    <row r="30" spans="1:22" ht="23.25" customHeight="1" x14ac:dyDescent="0.25">
      <c r="A30" s="97"/>
      <c r="B30" s="101"/>
      <c r="C30" s="140"/>
      <c r="D30" s="88"/>
      <c r="E30" s="88"/>
      <c r="F30" s="88"/>
      <c r="G30" s="88"/>
      <c r="H30" s="91"/>
      <c r="I30" s="93"/>
      <c r="J30" s="66"/>
      <c r="L30" s="20"/>
      <c r="M30" s="3"/>
      <c r="N30" s="20"/>
      <c r="O30" s="3"/>
      <c r="P30" s="20"/>
      <c r="Q30" s="3"/>
      <c r="R30" s="20"/>
      <c r="S30" s="13">
        <f>+K30+M30+O30+Q30</f>
        <v>0</v>
      </c>
      <c r="T30" s="13">
        <f t="shared" si="1"/>
        <v>0</v>
      </c>
      <c r="U30" s="14" t="e">
        <f t="shared" si="2"/>
        <v>#DIV/0!</v>
      </c>
      <c r="V30" s="31"/>
    </row>
    <row r="31" spans="1:22" ht="23.25" customHeight="1" x14ac:dyDescent="0.25">
      <c r="A31" s="97"/>
      <c r="B31" s="101"/>
      <c r="C31" s="140"/>
      <c r="D31" s="88"/>
      <c r="E31" s="88"/>
      <c r="F31" s="88"/>
      <c r="G31" s="88"/>
      <c r="H31" s="91"/>
      <c r="I31" s="93"/>
      <c r="J31" s="56"/>
      <c r="K31" s="3"/>
      <c r="L31" s="20"/>
      <c r="M31" s="3"/>
      <c r="N31" s="20"/>
      <c r="O31" s="3"/>
      <c r="P31" s="20"/>
      <c r="Q31" s="3"/>
      <c r="R31" s="20"/>
      <c r="S31" s="13">
        <f t="shared" si="1"/>
        <v>0</v>
      </c>
      <c r="T31" s="13">
        <f t="shared" si="1"/>
        <v>0</v>
      </c>
      <c r="U31" s="14" t="e">
        <f t="shared" si="2"/>
        <v>#DIV/0!</v>
      </c>
      <c r="V31" s="31"/>
    </row>
    <row r="32" spans="1:22" ht="23.25" customHeight="1" thickBot="1" x14ac:dyDescent="0.3">
      <c r="A32" s="98"/>
      <c r="B32" s="102"/>
      <c r="C32" s="141"/>
      <c r="D32" s="89"/>
      <c r="E32" s="89"/>
      <c r="F32" s="89"/>
      <c r="G32" s="89"/>
      <c r="H32" s="92"/>
      <c r="I32" s="94"/>
      <c r="J32" s="57"/>
      <c r="K32" s="5"/>
      <c r="L32" s="21"/>
      <c r="M32" s="5"/>
      <c r="N32" s="21"/>
      <c r="O32" s="5"/>
      <c r="P32" s="21"/>
      <c r="Q32" s="5"/>
      <c r="R32" s="21"/>
      <c r="S32" s="13">
        <f t="shared" si="1"/>
        <v>0</v>
      </c>
      <c r="T32" s="13">
        <f t="shared" si="1"/>
        <v>0</v>
      </c>
      <c r="U32" s="14" t="e">
        <f t="shared" si="2"/>
        <v>#DIV/0!</v>
      </c>
      <c r="V32" s="32"/>
    </row>
    <row r="33" spans="1:22" ht="23.25" customHeight="1" x14ac:dyDescent="0.25">
      <c r="A33" s="99">
        <v>3</v>
      </c>
      <c r="B33" s="100" t="s">
        <v>40</v>
      </c>
      <c r="C33" s="139" t="s">
        <v>48</v>
      </c>
      <c r="D33" s="87" t="s">
        <v>49</v>
      </c>
      <c r="E33" s="87">
        <v>0</v>
      </c>
      <c r="F33" s="87">
        <v>1</v>
      </c>
      <c r="G33" s="87">
        <v>1</v>
      </c>
      <c r="H33" s="90"/>
      <c r="I33" s="95">
        <f>+H33/G33</f>
        <v>0</v>
      </c>
      <c r="J33" s="64" t="s">
        <v>50</v>
      </c>
      <c r="K33" s="4">
        <v>16500000</v>
      </c>
      <c r="L33" s="22"/>
      <c r="M33" s="4"/>
      <c r="N33" s="22"/>
      <c r="O33" s="4"/>
      <c r="P33" s="22"/>
      <c r="Q33" s="4"/>
      <c r="R33" s="22"/>
      <c r="S33" s="13">
        <f t="shared" si="1"/>
        <v>16500000</v>
      </c>
      <c r="T33" s="13">
        <f t="shared" si="1"/>
        <v>0</v>
      </c>
      <c r="U33" s="14">
        <f t="shared" si="2"/>
        <v>0</v>
      </c>
      <c r="V33" s="33"/>
    </row>
    <row r="34" spans="1:22" ht="14.25" customHeight="1" x14ac:dyDescent="0.25">
      <c r="A34" s="97"/>
      <c r="B34" s="101"/>
      <c r="C34" s="140"/>
      <c r="D34" s="88"/>
      <c r="E34" s="88"/>
      <c r="F34" s="88"/>
      <c r="G34" s="88"/>
      <c r="H34" s="91"/>
      <c r="I34" s="93"/>
      <c r="J34" s="56"/>
      <c r="K34" s="3"/>
      <c r="L34" s="20"/>
      <c r="M34" s="3"/>
      <c r="N34" s="20"/>
      <c r="O34" s="3"/>
      <c r="P34" s="20"/>
      <c r="Q34" s="3"/>
      <c r="R34" s="20"/>
      <c r="S34" s="13">
        <f t="shared" ref="S34:T56" si="6">+K34+M34+O34+Q34</f>
        <v>0</v>
      </c>
      <c r="T34" s="13">
        <f t="shared" si="6"/>
        <v>0</v>
      </c>
      <c r="U34" s="14" t="e">
        <f t="shared" si="2"/>
        <v>#DIV/0!</v>
      </c>
      <c r="V34" s="31"/>
    </row>
    <row r="35" spans="1:22" ht="32.25" x14ac:dyDescent="0.25">
      <c r="A35" s="97"/>
      <c r="B35" s="101"/>
      <c r="C35" s="140"/>
      <c r="D35" s="88"/>
      <c r="E35" s="88"/>
      <c r="F35" s="88"/>
      <c r="G35" s="88"/>
      <c r="H35" s="91"/>
      <c r="I35" s="93"/>
      <c r="J35" s="56"/>
      <c r="K35" s="3"/>
      <c r="L35" s="19"/>
      <c r="M35" s="3"/>
      <c r="N35" s="19"/>
      <c r="O35" s="3"/>
      <c r="P35" s="19"/>
      <c r="Q35" s="3"/>
      <c r="R35" s="19"/>
      <c r="S35" s="13">
        <f t="shared" si="6"/>
        <v>0</v>
      </c>
      <c r="T35" s="13">
        <f t="shared" si="6"/>
        <v>0</v>
      </c>
      <c r="U35" s="14" t="e">
        <f t="shared" si="2"/>
        <v>#DIV/0!</v>
      </c>
      <c r="V35" s="30"/>
    </row>
    <row r="36" spans="1:22" ht="33" thickBot="1" x14ac:dyDescent="0.3">
      <c r="A36" s="97"/>
      <c r="B36" s="101"/>
      <c r="C36" s="141"/>
      <c r="D36" s="89"/>
      <c r="E36" s="89"/>
      <c r="F36" s="89"/>
      <c r="G36" s="89"/>
      <c r="H36" s="92"/>
      <c r="I36" s="94"/>
      <c r="J36" s="57"/>
      <c r="K36" s="5"/>
      <c r="L36" s="23"/>
      <c r="M36" s="5"/>
      <c r="N36" s="23"/>
      <c r="O36" s="5"/>
      <c r="P36" s="23"/>
      <c r="Q36" s="5"/>
      <c r="R36" s="23"/>
      <c r="S36" s="13">
        <f t="shared" si="6"/>
        <v>0</v>
      </c>
      <c r="T36" s="13">
        <f t="shared" si="6"/>
        <v>0</v>
      </c>
      <c r="U36" s="14" t="e">
        <f t="shared" si="2"/>
        <v>#DIV/0!</v>
      </c>
      <c r="V36" s="34"/>
    </row>
    <row r="37" spans="1:22" ht="72" customHeight="1" x14ac:dyDescent="0.25">
      <c r="A37" s="97"/>
      <c r="B37" s="101"/>
      <c r="C37" s="139" t="s">
        <v>51</v>
      </c>
      <c r="D37" s="87" t="s">
        <v>52</v>
      </c>
      <c r="E37" s="87">
        <v>17</v>
      </c>
      <c r="F37" s="87">
        <v>25</v>
      </c>
      <c r="G37" s="87">
        <v>25</v>
      </c>
      <c r="H37" s="90"/>
      <c r="I37" s="95">
        <f>+H37/G37</f>
        <v>0</v>
      </c>
      <c r="J37" s="64" t="s">
        <v>53</v>
      </c>
      <c r="K37" s="4">
        <v>100000000</v>
      </c>
      <c r="L37" s="22"/>
      <c r="M37" s="4"/>
      <c r="N37" s="22"/>
      <c r="O37" s="4"/>
      <c r="P37" s="22"/>
      <c r="Q37" s="4"/>
      <c r="R37" s="22"/>
      <c r="S37" s="13">
        <f>+M37+K37+O37+Q37</f>
        <v>100000000</v>
      </c>
      <c r="T37" s="13">
        <f t="shared" si="6"/>
        <v>0</v>
      </c>
      <c r="U37" s="14">
        <f t="shared" si="2"/>
        <v>0</v>
      </c>
      <c r="V37" s="33"/>
    </row>
    <row r="38" spans="1:22" ht="72" x14ac:dyDescent="0.25">
      <c r="A38" s="97"/>
      <c r="B38" s="101"/>
      <c r="C38" s="140"/>
      <c r="D38" s="88"/>
      <c r="E38" s="88"/>
      <c r="F38" s="88"/>
      <c r="G38" s="88"/>
      <c r="H38" s="91"/>
      <c r="I38" s="93"/>
      <c r="J38" s="56" t="s">
        <v>54</v>
      </c>
      <c r="K38" s="3">
        <v>45384532</v>
      </c>
      <c r="L38" s="20"/>
      <c r="M38" s="3"/>
      <c r="N38" s="20"/>
      <c r="O38" s="3"/>
      <c r="P38" s="20"/>
      <c r="Q38" s="3">
        <v>45201268</v>
      </c>
      <c r="R38" s="20"/>
      <c r="S38" s="13">
        <f t="shared" ref="S38:T68" si="7">+K38+M38+O38+Q38</f>
        <v>90585800</v>
      </c>
      <c r="T38" s="13">
        <f t="shared" si="6"/>
        <v>0</v>
      </c>
      <c r="U38" s="14">
        <f t="shared" si="2"/>
        <v>0</v>
      </c>
      <c r="V38" s="31"/>
    </row>
    <row r="39" spans="1:22" ht="32.25" x14ac:dyDescent="0.25">
      <c r="A39" s="97"/>
      <c r="B39" s="101"/>
      <c r="C39" s="140"/>
      <c r="D39" s="88"/>
      <c r="E39" s="88"/>
      <c r="F39" s="88"/>
      <c r="G39" s="88"/>
      <c r="H39" s="91"/>
      <c r="I39" s="93"/>
      <c r="J39" s="56"/>
      <c r="K39" s="3"/>
      <c r="L39" s="20"/>
      <c r="M39" s="3"/>
      <c r="N39" s="20"/>
      <c r="O39" s="3"/>
      <c r="P39" s="20"/>
      <c r="Q39" s="3"/>
      <c r="R39" s="20"/>
      <c r="S39" s="13">
        <f t="shared" si="7"/>
        <v>0</v>
      </c>
      <c r="T39" s="13">
        <f t="shared" si="6"/>
        <v>0</v>
      </c>
      <c r="U39" s="14" t="e">
        <f t="shared" si="2"/>
        <v>#DIV/0!</v>
      </c>
      <c r="V39" s="31"/>
    </row>
    <row r="40" spans="1:22" ht="33" thickBot="1" x14ac:dyDescent="0.3">
      <c r="A40" s="97"/>
      <c r="B40" s="101"/>
      <c r="C40" s="141"/>
      <c r="D40" s="89"/>
      <c r="E40" s="89"/>
      <c r="F40" s="89"/>
      <c r="G40" s="89"/>
      <c r="H40" s="92"/>
      <c r="I40" s="94"/>
      <c r="J40" s="57"/>
      <c r="K40" s="5"/>
      <c r="L40" s="21"/>
      <c r="M40" s="5"/>
      <c r="N40" s="21"/>
      <c r="O40" s="5"/>
      <c r="P40" s="21"/>
      <c r="Q40" s="5"/>
      <c r="R40" s="21"/>
      <c r="S40" s="13">
        <f t="shared" si="7"/>
        <v>0</v>
      </c>
      <c r="T40" s="13">
        <f t="shared" si="6"/>
        <v>0</v>
      </c>
      <c r="U40" s="14" t="e">
        <f t="shared" si="2"/>
        <v>#DIV/0!</v>
      </c>
      <c r="V40" s="32"/>
    </row>
    <row r="41" spans="1:22" ht="48" x14ac:dyDescent="0.25">
      <c r="A41" s="97"/>
      <c r="B41" s="101"/>
      <c r="C41" s="48" t="s">
        <v>91</v>
      </c>
      <c r="D41" s="48" t="s">
        <v>113</v>
      </c>
      <c r="E41" s="58">
        <v>0</v>
      </c>
      <c r="F41" s="58">
        <v>1</v>
      </c>
      <c r="G41" s="58">
        <v>0.6</v>
      </c>
      <c r="H41" s="59"/>
      <c r="I41" s="60">
        <f>+H41/G41</f>
        <v>0</v>
      </c>
      <c r="J41" s="55" t="s">
        <v>137</v>
      </c>
      <c r="K41" s="12"/>
      <c r="L41" s="44"/>
      <c r="M41" s="12"/>
      <c r="N41" s="44"/>
      <c r="O41" s="12"/>
      <c r="P41" s="44"/>
      <c r="Q41" s="12"/>
      <c r="R41" s="44"/>
      <c r="S41" s="13">
        <f t="shared" si="7"/>
        <v>0</v>
      </c>
      <c r="T41" s="13">
        <f t="shared" si="6"/>
        <v>0</v>
      </c>
      <c r="U41" s="14" t="e">
        <f t="shared" si="2"/>
        <v>#DIV/0!</v>
      </c>
      <c r="V41" s="43"/>
    </row>
    <row r="42" spans="1:22" ht="60" x14ac:dyDescent="0.25">
      <c r="A42" s="97"/>
      <c r="B42" s="101"/>
      <c r="C42" s="48" t="s">
        <v>92</v>
      </c>
      <c r="D42" s="48" t="s">
        <v>114</v>
      </c>
      <c r="E42" s="58">
        <v>0</v>
      </c>
      <c r="F42" s="58">
        <v>1</v>
      </c>
      <c r="G42" s="58">
        <v>1</v>
      </c>
      <c r="H42" s="75"/>
      <c r="I42" s="82">
        <f t="shared" ref="I42:I48" si="8">+H42/G42</f>
        <v>0</v>
      </c>
      <c r="J42" s="56" t="s">
        <v>138</v>
      </c>
      <c r="K42" s="3"/>
      <c r="L42" s="20"/>
      <c r="M42" s="3"/>
      <c r="N42" s="20"/>
      <c r="O42" s="3"/>
      <c r="P42" s="20"/>
      <c r="Q42" s="3"/>
      <c r="R42" s="20"/>
      <c r="S42" s="13">
        <f t="shared" si="7"/>
        <v>0</v>
      </c>
      <c r="T42" s="13">
        <f t="shared" si="6"/>
        <v>0</v>
      </c>
      <c r="U42" s="14" t="e">
        <f t="shared" si="2"/>
        <v>#DIV/0!</v>
      </c>
      <c r="V42" s="43"/>
    </row>
    <row r="43" spans="1:22" ht="72" x14ac:dyDescent="0.25">
      <c r="A43" s="97"/>
      <c r="B43" s="101"/>
      <c r="C43" s="48" t="s">
        <v>93</v>
      </c>
      <c r="D43" s="48" t="s">
        <v>115</v>
      </c>
      <c r="E43" s="58">
        <v>1</v>
      </c>
      <c r="F43" s="58">
        <v>1</v>
      </c>
      <c r="G43" s="58">
        <v>1</v>
      </c>
      <c r="H43" s="75"/>
      <c r="I43" s="82">
        <f t="shared" si="8"/>
        <v>0</v>
      </c>
      <c r="J43" s="56" t="s">
        <v>139</v>
      </c>
      <c r="K43" s="3"/>
      <c r="L43" s="20"/>
      <c r="M43" s="3"/>
      <c r="N43" s="20"/>
      <c r="O43" s="3"/>
      <c r="P43" s="20"/>
      <c r="Q43" s="3"/>
      <c r="R43" s="20"/>
      <c r="S43" s="13">
        <f t="shared" si="7"/>
        <v>0</v>
      </c>
      <c r="T43" s="13">
        <f t="shared" si="6"/>
        <v>0</v>
      </c>
      <c r="U43" s="14" t="e">
        <f t="shared" si="2"/>
        <v>#DIV/0!</v>
      </c>
      <c r="V43" s="43"/>
    </row>
    <row r="44" spans="1:22" ht="72" x14ac:dyDescent="0.25">
      <c r="A44" s="97"/>
      <c r="B44" s="101"/>
      <c r="C44" s="48" t="s">
        <v>104</v>
      </c>
      <c r="D44" s="48" t="s">
        <v>116</v>
      </c>
      <c r="E44" s="58">
        <v>4</v>
      </c>
      <c r="F44" s="58">
        <v>24</v>
      </c>
      <c r="G44" s="72">
        <v>6</v>
      </c>
      <c r="H44" s="75"/>
      <c r="I44" s="82">
        <f t="shared" si="8"/>
        <v>0</v>
      </c>
      <c r="J44" s="56" t="s">
        <v>140</v>
      </c>
      <c r="K44" s="3"/>
      <c r="L44" s="20"/>
      <c r="M44" s="3"/>
      <c r="N44" s="20"/>
      <c r="O44" s="3"/>
      <c r="P44" s="20"/>
      <c r="Q44" s="3"/>
      <c r="R44" s="20"/>
      <c r="S44" s="13">
        <f t="shared" si="7"/>
        <v>0</v>
      </c>
      <c r="T44" s="13">
        <f t="shared" si="6"/>
        <v>0</v>
      </c>
      <c r="U44" s="14" t="e">
        <f t="shared" si="2"/>
        <v>#DIV/0!</v>
      </c>
      <c r="V44" s="43"/>
    </row>
    <row r="45" spans="1:22" ht="72" x14ac:dyDescent="0.25">
      <c r="A45" s="97"/>
      <c r="B45" s="101"/>
      <c r="C45" s="48" t="s">
        <v>94</v>
      </c>
      <c r="D45" s="48" t="s">
        <v>117</v>
      </c>
      <c r="E45" s="58">
        <v>0</v>
      </c>
      <c r="F45" s="58">
        <v>1</v>
      </c>
      <c r="G45" s="58">
        <v>1</v>
      </c>
      <c r="H45" s="75"/>
      <c r="I45" s="82">
        <f t="shared" si="8"/>
        <v>0</v>
      </c>
      <c r="J45" s="56" t="s">
        <v>141</v>
      </c>
      <c r="K45" s="3"/>
      <c r="L45" s="20"/>
      <c r="M45" s="3"/>
      <c r="N45" s="20"/>
      <c r="O45" s="3"/>
      <c r="P45" s="20"/>
      <c r="Q45" s="3"/>
      <c r="R45" s="20"/>
      <c r="S45" s="13">
        <f t="shared" si="7"/>
        <v>0</v>
      </c>
      <c r="T45" s="13">
        <f t="shared" si="6"/>
        <v>0</v>
      </c>
      <c r="U45" s="14" t="e">
        <f t="shared" si="2"/>
        <v>#DIV/0!</v>
      </c>
      <c r="V45" s="43"/>
    </row>
    <row r="46" spans="1:22" ht="36" x14ac:dyDescent="0.25">
      <c r="A46" s="97"/>
      <c r="B46" s="101"/>
      <c r="C46" s="48" t="s">
        <v>95</v>
      </c>
      <c r="D46" s="48" t="s">
        <v>118</v>
      </c>
      <c r="E46" s="58">
        <v>0</v>
      </c>
      <c r="F46" s="58">
        <v>1</v>
      </c>
      <c r="G46" s="58">
        <v>1</v>
      </c>
      <c r="H46" s="75"/>
      <c r="I46" s="82">
        <f t="shared" si="8"/>
        <v>0</v>
      </c>
      <c r="J46" s="56" t="s">
        <v>142</v>
      </c>
      <c r="K46" s="3"/>
      <c r="L46" s="20"/>
      <c r="M46" s="3"/>
      <c r="N46" s="20"/>
      <c r="O46" s="3"/>
      <c r="P46" s="20"/>
      <c r="Q46" s="3"/>
      <c r="R46" s="20"/>
      <c r="S46" s="13">
        <f t="shared" si="7"/>
        <v>0</v>
      </c>
      <c r="T46" s="13">
        <f t="shared" si="6"/>
        <v>0</v>
      </c>
      <c r="U46" s="14" t="e">
        <f t="shared" si="2"/>
        <v>#DIV/0!</v>
      </c>
      <c r="V46" s="43"/>
    </row>
    <row r="47" spans="1:22" ht="48" x14ac:dyDescent="0.25">
      <c r="A47" s="97"/>
      <c r="B47" s="101"/>
      <c r="C47" s="48" t="s">
        <v>96</v>
      </c>
      <c r="D47" s="48" t="s">
        <v>119</v>
      </c>
      <c r="E47" s="58">
        <v>0</v>
      </c>
      <c r="F47" s="58">
        <v>1</v>
      </c>
      <c r="G47" s="58">
        <v>1</v>
      </c>
      <c r="H47" s="59"/>
      <c r="I47" s="82">
        <f t="shared" si="8"/>
        <v>0</v>
      </c>
      <c r="J47" s="55" t="s">
        <v>143</v>
      </c>
      <c r="K47" s="12"/>
      <c r="L47" s="44"/>
      <c r="M47" s="12"/>
      <c r="N47" s="44"/>
      <c r="O47" s="12"/>
      <c r="P47" s="44"/>
      <c r="Q47" s="12"/>
      <c r="R47" s="44"/>
      <c r="S47" s="13">
        <f t="shared" si="7"/>
        <v>0</v>
      </c>
      <c r="T47" s="13">
        <f t="shared" si="6"/>
        <v>0</v>
      </c>
      <c r="U47" s="14" t="e">
        <f t="shared" si="2"/>
        <v>#DIV/0!</v>
      </c>
      <c r="V47" s="43"/>
    </row>
    <row r="48" spans="1:22" ht="36.75" thickBot="1" x14ac:dyDescent="0.3">
      <c r="A48" s="97"/>
      <c r="B48" s="101"/>
      <c r="C48" s="48" t="s">
        <v>97</v>
      </c>
      <c r="D48" s="48" t="s">
        <v>120</v>
      </c>
      <c r="E48" s="67">
        <v>460</v>
      </c>
      <c r="F48" s="58">
        <v>480</v>
      </c>
      <c r="G48" s="58">
        <v>470</v>
      </c>
      <c r="H48" s="62"/>
      <c r="I48" s="82">
        <f t="shared" si="8"/>
        <v>0</v>
      </c>
      <c r="J48" s="63" t="s">
        <v>144</v>
      </c>
      <c r="K48" s="41"/>
      <c r="L48" s="42"/>
      <c r="M48" s="41"/>
      <c r="N48" s="42"/>
      <c r="O48" s="41"/>
      <c r="P48" s="42"/>
      <c r="Q48" s="41"/>
      <c r="R48" s="42"/>
      <c r="S48" s="13">
        <f t="shared" si="7"/>
        <v>0</v>
      </c>
      <c r="T48" s="13">
        <f t="shared" si="6"/>
        <v>0</v>
      </c>
      <c r="U48" s="14" t="e">
        <f t="shared" si="2"/>
        <v>#DIV/0!</v>
      </c>
      <c r="V48" s="43"/>
    </row>
    <row r="49" spans="1:22" ht="60" x14ac:dyDescent="0.25">
      <c r="A49" s="97"/>
      <c r="B49" s="101"/>
      <c r="C49" s="139" t="s">
        <v>55</v>
      </c>
      <c r="D49" s="87" t="s">
        <v>56</v>
      </c>
      <c r="E49" s="87">
        <v>5</v>
      </c>
      <c r="F49" s="87">
        <v>10</v>
      </c>
      <c r="G49" s="87">
        <v>10</v>
      </c>
      <c r="H49" s="90"/>
      <c r="I49" s="93">
        <f>+H49/G49</f>
        <v>0</v>
      </c>
      <c r="J49" s="64" t="s">
        <v>57</v>
      </c>
      <c r="K49" s="4">
        <v>3000000</v>
      </c>
      <c r="L49" s="24"/>
      <c r="M49" s="4"/>
      <c r="N49" s="24"/>
      <c r="O49" s="4"/>
      <c r="P49" s="24"/>
      <c r="Q49" s="4"/>
      <c r="R49" s="24"/>
      <c r="S49" s="13">
        <f t="shared" si="7"/>
        <v>3000000</v>
      </c>
      <c r="T49" s="13">
        <f t="shared" si="6"/>
        <v>0</v>
      </c>
      <c r="U49" s="14">
        <f t="shared" si="2"/>
        <v>0</v>
      </c>
      <c r="V49" s="35"/>
    </row>
    <row r="50" spans="1:22" ht="32.25" x14ac:dyDescent="0.25">
      <c r="A50" s="97"/>
      <c r="B50" s="101"/>
      <c r="C50" s="140"/>
      <c r="D50" s="88"/>
      <c r="E50" s="88"/>
      <c r="F50" s="88"/>
      <c r="G50" s="88"/>
      <c r="H50" s="91"/>
      <c r="I50" s="93"/>
      <c r="J50" s="56"/>
      <c r="K50" s="3"/>
      <c r="L50" s="19"/>
      <c r="M50" s="3"/>
      <c r="N50" s="19"/>
      <c r="O50" s="3"/>
      <c r="P50" s="19"/>
      <c r="Q50" s="3"/>
      <c r="R50" s="19"/>
      <c r="S50" s="13">
        <f t="shared" si="7"/>
        <v>0</v>
      </c>
      <c r="T50" s="13">
        <f t="shared" si="6"/>
        <v>0</v>
      </c>
      <c r="U50" s="14" t="e">
        <f t="shared" si="2"/>
        <v>#DIV/0!</v>
      </c>
      <c r="V50" s="30"/>
    </row>
    <row r="51" spans="1:22" ht="32.25" x14ac:dyDescent="0.25">
      <c r="A51" s="97"/>
      <c r="B51" s="101"/>
      <c r="C51" s="140"/>
      <c r="D51" s="88"/>
      <c r="E51" s="88"/>
      <c r="F51" s="88"/>
      <c r="G51" s="88"/>
      <c r="H51" s="91"/>
      <c r="I51" s="93"/>
      <c r="J51" s="56"/>
      <c r="K51" s="3"/>
      <c r="L51" s="20"/>
      <c r="M51" s="3"/>
      <c r="N51" s="20"/>
      <c r="O51" s="3"/>
      <c r="P51" s="20"/>
      <c r="Q51" s="3"/>
      <c r="R51" s="20"/>
      <c r="S51" s="13">
        <f t="shared" si="7"/>
        <v>0</v>
      </c>
      <c r="T51" s="13">
        <f t="shared" si="6"/>
        <v>0</v>
      </c>
      <c r="U51" s="14" t="e">
        <f t="shared" si="2"/>
        <v>#DIV/0!</v>
      </c>
      <c r="V51" s="31"/>
    </row>
    <row r="52" spans="1:22" ht="33" thickBot="1" x14ac:dyDescent="0.3">
      <c r="A52" s="97"/>
      <c r="B52" s="101"/>
      <c r="C52" s="141"/>
      <c r="D52" s="89"/>
      <c r="E52" s="89"/>
      <c r="F52" s="89"/>
      <c r="G52" s="89"/>
      <c r="H52" s="92"/>
      <c r="I52" s="94"/>
      <c r="J52" s="57"/>
      <c r="K52" s="5"/>
      <c r="L52" s="21"/>
      <c r="M52" s="5"/>
      <c r="N52" s="21"/>
      <c r="O52" s="5"/>
      <c r="P52" s="21"/>
      <c r="Q52" s="5"/>
      <c r="R52" s="21"/>
      <c r="S52" s="13">
        <f t="shared" si="7"/>
        <v>0</v>
      </c>
      <c r="T52" s="13">
        <f t="shared" si="6"/>
        <v>0</v>
      </c>
      <c r="U52" s="14" t="e">
        <f t="shared" si="2"/>
        <v>#DIV/0!</v>
      </c>
      <c r="V52" s="32"/>
    </row>
    <row r="53" spans="1:22" ht="60" x14ac:dyDescent="0.25">
      <c r="A53" s="97"/>
      <c r="B53" s="101"/>
      <c r="C53" s="139" t="s">
        <v>58</v>
      </c>
      <c r="D53" s="87" t="s">
        <v>59</v>
      </c>
      <c r="E53" s="87">
        <v>27</v>
      </c>
      <c r="F53" s="87">
        <v>37</v>
      </c>
      <c r="G53" s="87">
        <v>33</v>
      </c>
      <c r="H53" s="90"/>
      <c r="I53" s="95">
        <f>+H53/G53</f>
        <v>0</v>
      </c>
      <c r="J53" s="64" t="s">
        <v>60</v>
      </c>
      <c r="K53" s="4">
        <v>65188530</v>
      </c>
      <c r="L53" s="22"/>
      <c r="M53" s="4"/>
      <c r="N53" s="22"/>
      <c r="O53" s="4"/>
      <c r="P53" s="22"/>
      <c r="Q53" s="4"/>
      <c r="R53" s="22"/>
      <c r="S53" s="13">
        <f t="shared" si="7"/>
        <v>65188530</v>
      </c>
      <c r="T53" s="13">
        <f t="shared" si="6"/>
        <v>0</v>
      </c>
      <c r="U53" s="14">
        <f t="shared" si="2"/>
        <v>0</v>
      </c>
      <c r="V53" s="33"/>
    </row>
    <row r="54" spans="1:22" ht="132" x14ac:dyDescent="0.25">
      <c r="A54" s="97"/>
      <c r="B54" s="101"/>
      <c r="C54" s="140"/>
      <c r="D54" s="88"/>
      <c r="E54" s="88"/>
      <c r="F54" s="88"/>
      <c r="G54" s="88"/>
      <c r="H54" s="91"/>
      <c r="I54" s="93"/>
      <c r="J54" s="56" t="s">
        <v>61</v>
      </c>
      <c r="K54" s="3">
        <v>22873725</v>
      </c>
      <c r="L54" s="20"/>
      <c r="M54" s="3"/>
      <c r="N54" s="20"/>
      <c r="O54" s="3"/>
      <c r="P54" s="20"/>
      <c r="Q54" s="3"/>
      <c r="R54" s="20"/>
      <c r="S54" s="13">
        <f t="shared" si="7"/>
        <v>22873725</v>
      </c>
      <c r="T54" s="13">
        <f t="shared" si="6"/>
        <v>0</v>
      </c>
      <c r="U54" s="14">
        <f t="shared" si="2"/>
        <v>0</v>
      </c>
      <c r="V54" s="31"/>
    </row>
    <row r="55" spans="1:22" ht="132" x14ac:dyDescent="0.25">
      <c r="A55" s="97"/>
      <c r="B55" s="101"/>
      <c r="C55" s="140"/>
      <c r="D55" s="88"/>
      <c r="E55" s="88"/>
      <c r="F55" s="88"/>
      <c r="G55" s="88"/>
      <c r="H55" s="91"/>
      <c r="I55" s="93"/>
      <c r="J55" s="56" t="s">
        <v>62</v>
      </c>
      <c r="K55" s="3">
        <v>39212100</v>
      </c>
      <c r="L55" s="19"/>
      <c r="M55" s="3"/>
      <c r="N55" s="19"/>
      <c r="O55" s="3"/>
      <c r="P55" s="19"/>
      <c r="Q55" s="3"/>
      <c r="R55" s="19"/>
      <c r="S55" s="13">
        <f t="shared" si="7"/>
        <v>39212100</v>
      </c>
      <c r="T55" s="13">
        <f t="shared" si="6"/>
        <v>0</v>
      </c>
      <c r="U55" s="14">
        <f t="shared" si="2"/>
        <v>0</v>
      </c>
      <c r="V55" s="30"/>
    </row>
    <row r="56" spans="1:22" ht="48" x14ac:dyDescent="0.25">
      <c r="A56" s="97"/>
      <c r="B56" s="101"/>
      <c r="C56" s="140"/>
      <c r="D56" s="88"/>
      <c r="E56" s="88"/>
      <c r="F56" s="88"/>
      <c r="G56" s="88"/>
      <c r="H56" s="91"/>
      <c r="I56" s="93"/>
      <c r="J56" s="65" t="s">
        <v>65</v>
      </c>
      <c r="K56" s="37">
        <v>8877493</v>
      </c>
      <c r="L56" s="38"/>
      <c r="M56" s="37"/>
      <c r="N56" s="38"/>
      <c r="O56" s="37"/>
      <c r="P56" s="38"/>
      <c r="Q56" s="37"/>
      <c r="R56" s="38"/>
      <c r="S56" s="13">
        <f t="shared" si="7"/>
        <v>8877493</v>
      </c>
      <c r="T56" s="13">
        <f t="shared" si="6"/>
        <v>0</v>
      </c>
      <c r="U56" s="14">
        <f t="shared" si="2"/>
        <v>0</v>
      </c>
      <c r="V56" s="39"/>
    </row>
    <row r="57" spans="1:22" ht="36" x14ac:dyDescent="0.25">
      <c r="A57" s="97"/>
      <c r="B57" s="101"/>
      <c r="C57" s="140"/>
      <c r="D57" s="88"/>
      <c r="E57" s="88"/>
      <c r="F57" s="88"/>
      <c r="G57" s="88"/>
      <c r="H57" s="91"/>
      <c r="I57" s="93"/>
      <c r="J57" s="65" t="s">
        <v>66</v>
      </c>
      <c r="K57" s="37">
        <v>20000000</v>
      </c>
      <c r="L57" s="38"/>
      <c r="M57" s="37"/>
      <c r="N57" s="38"/>
      <c r="O57" s="37"/>
      <c r="P57" s="38"/>
      <c r="Q57" s="37"/>
      <c r="R57" s="38"/>
      <c r="S57" s="13">
        <f t="shared" si="7"/>
        <v>20000000</v>
      </c>
      <c r="T57" s="13">
        <f t="shared" si="7"/>
        <v>0</v>
      </c>
      <c r="U57" s="14">
        <f t="shared" si="2"/>
        <v>0</v>
      </c>
      <c r="V57" s="39"/>
    </row>
    <row r="58" spans="1:22" ht="48" x14ac:dyDescent="0.25">
      <c r="A58" s="97"/>
      <c r="B58" s="101"/>
      <c r="C58" s="140"/>
      <c r="D58" s="88"/>
      <c r="E58" s="88"/>
      <c r="F58" s="88"/>
      <c r="G58" s="88"/>
      <c r="H58" s="91"/>
      <c r="I58" s="93"/>
      <c r="J58" s="65" t="s">
        <v>64</v>
      </c>
      <c r="K58" s="37">
        <v>10000000</v>
      </c>
      <c r="L58" s="38"/>
      <c r="M58" s="37"/>
      <c r="N58" s="38"/>
      <c r="O58" s="37"/>
      <c r="P58" s="38"/>
      <c r="Q58" s="37"/>
      <c r="R58" s="38"/>
      <c r="S58" s="13">
        <f t="shared" si="7"/>
        <v>10000000</v>
      </c>
      <c r="T58" s="13">
        <f t="shared" si="7"/>
        <v>0</v>
      </c>
      <c r="U58" s="14">
        <f t="shared" si="2"/>
        <v>0</v>
      </c>
      <c r="V58" s="39"/>
    </row>
    <row r="59" spans="1:22" ht="36.75" thickBot="1" x14ac:dyDescent="0.3">
      <c r="A59" s="97"/>
      <c r="B59" s="101"/>
      <c r="C59" s="141"/>
      <c r="D59" s="89"/>
      <c r="E59" s="89"/>
      <c r="F59" s="89"/>
      <c r="G59" s="89"/>
      <c r="H59" s="92"/>
      <c r="I59" s="94"/>
      <c r="J59" s="57" t="s">
        <v>63</v>
      </c>
      <c r="K59" s="5">
        <v>15000000</v>
      </c>
      <c r="L59" s="23"/>
      <c r="M59" s="5"/>
      <c r="N59" s="23"/>
      <c r="O59" s="5"/>
      <c r="P59" s="23"/>
      <c r="Q59" s="5"/>
      <c r="R59" s="23"/>
      <c r="S59" s="13">
        <f t="shared" si="7"/>
        <v>15000000</v>
      </c>
      <c r="T59" s="13">
        <f t="shared" si="7"/>
        <v>0</v>
      </c>
      <c r="U59" s="14">
        <f t="shared" si="2"/>
        <v>0</v>
      </c>
      <c r="V59" s="34"/>
    </row>
    <row r="60" spans="1:22" ht="48" customHeight="1" x14ac:dyDescent="0.25">
      <c r="A60" s="97"/>
      <c r="B60" s="101"/>
      <c r="C60" s="139" t="s">
        <v>67</v>
      </c>
      <c r="D60" s="87" t="s">
        <v>68</v>
      </c>
      <c r="E60" s="87">
        <v>1</v>
      </c>
      <c r="F60" s="87">
        <v>1</v>
      </c>
      <c r="G60" s="87">
        <v>1</v>
      </c>
      <c r="H60" s="90"/>
      <c r="I60" s="95">
        <f>+H60/G60*100</f>
        <v>0</v>
      </c>
      <c r="J60" s="64" t="s">
        <v>69</v>
      </c>
      <c r="K60" s="4">
        <v>14124000</v>
      </c>
      <c r="L60" s="22"/>
      <c r="M60" s="4"/>
      <c r="N60" s="22"/>
      <c r="O60" s="4"/>
      <c r="P60" s="22"/>
      <c r="Q60" s="4"/>
      <c r="R60" s="22"/>
      <c r="S60" s="13">
        <f t="shared" si="7"/>
        <v>14124000</v>
      </c>
      <c r="T60" s="13">
        <f t="shared" si="7"/>
        <v>0</v>
      </c>
      <c r="U60" s="14">
        <f t="shared" si="2"/>
        <v>0</v>
      </c>
      <c r="V60" s="33"/>
    </row>
    <row r="61" spans="1:22" ht="60" x14ac:dyDescent="0.25">
      <c r="A61" s="97"/>
      <c r="B61" s="101"/>
      <c r="C61" s="140"/>
      <c r="D61" s="88"/>
      <c r="E61" s="88"/>
      <c r="F61" s="88"/>
      <c r="G61" s="88"/>
      <c r="H61" s="91"/>
      <c r="I61" s="93"/>
      <c r="J61" s="56" t="s">
        <v>70</v>
      </c>
      <c r="K61" s="3">
        <v>5000000</v>
      </c>
      <c r="L61" s="20"/>
      <c r="M61" s="3"/>
      <c r="N61" s="20"/>
      <c r="O61" s="3"/>
      <c r="P61" s="20"/>
      <c r="Q61" s="3"/>
      <c r="R61" s="20"/>
      <c r="S61" s="13">
        <f t="shared" si="7"/>
        <v>5000000</v>
      </c>
      <c r="T61" s="13">
        <f t="shared" si="7"/>
        <v>0</v>
      </c>
      <c r="U61" s="14">
        <f t="shared" si="2"/>
        <v>0</v>
      </c>
      <c r="V61" s="31"/>
    </row>
    <row r="62" spans="1:22" ht="32.25" x14ac:dyDescent="0.25">
      <c r="A62" s="97"/>
      <c r="B62" s="101"/>
      <c r="C62" s="140"/>
      <c r="D62" s="88"/>
      <c r="E62" s="88"/>
      <c r="F62" s="88"/>
      <c r="G62" s="88"/>
      <c r="H62" s="91"/>
      <c r="I62" s="93"/>
      <c r="J62" s="56"/>
      <c r="K62" s="3"/>
      <c r="L62" s="20"/>
      <c r="M62" s="3"/>
      <c r="N62" s="20"/>
      <c r="O62" s="3"/>
      <c r="P62" s="20"/>
      <c r="Q62" s="3"/>
      <c r="R62" s="20"/>
      <c r="S62" s="13">
        <f t="shared" si="7"/>
        <v>0</v>
      </c>
      <c r="T62" s="13">
        <f t="shared" si="7"/>
        <v>0</v>
      </c>
      <c r="U62" s="14" t="e">
        <f t="shared" si="2"/>
        <v>#DIV/0!</v>
      </c>
      <c r="V62" s="31"/>
    </row>
    <row r="63" spans="1:22" ht="33" thickBot="1" x14ac:dyDescent="0.3">
      <c r="A63" s="97"/>
      <c r="B63" s="101"/>
      <c r="C63" s="141"/>
      <c r="D63" s="89"/>
      <c r="E63" s="89"/>
      <c r="F63" s="89"/>
      <c r="G63" s="89"/>
      <c r="H63" s="92"/>
      <c r="I63" s="94"/>
      <c r="J63" s="57"/>
      <c r="K63" s="5"/>
      <c r="L63" s="21"/>
      <c r="M63" s="5"/>
      <c r="N63" s="21"/>
      <c r="O63" s="5"/>
      <c r="P63" s="21"/>
      <c r="Q63" s="5"/>
      <c r="R63" s="21"/>
      <c r="S63" s="13">
        <f t="shared" si="7"/>
        <v>0</v>
      </c>
      <c r="T63" s="13">
        <f t="shared" si="7"/>
        <v>0</v>
      </c>
      <c r="U63" s="14" t="e">
        <f t="shared" si="2"/>
        <v>#DIV/0!</v>
      </c>
      <c r="V63" s="32"/>
    </row>
    <row r="64" spans="1:22" ht="48.75" thickBot="1" x14ac:dyDescent="0.3">
      <c r="A64" s="97"/>
      <c r="B64" s="101"/>
      <c r="C64" s="48" t="s">
        <v>98</v>
      </c>
      <c r="D64" s="48" t="s">
        <v>121</v>
      </c>
      <c r="E64" s="58">
        <v>0</v>
      </c>
      <c r="F64" s="58">
        <v>1</v>
      </c>
      <c r="G64" s="58">
        <v>1</v>
      </c>
      <c r="H64" s="62"/>
      <c r="I64" s="76">
        <f>+H64/G64</f>
        <v>0</v>
      </c>
      <c r="J64" s="63" t="s">
        <v>122</v>
      </c>
      <c r="K64" s="41"/>
      <c r="L64" s="42"/>
      <c r="M64" s="41"/>
      <c r="N64" s="42"/>
      <c r="O64" s="41"/>
      <c r="P64" s="42"/>
      <c r="Q64" s="41"/>
      <c r="R64" s="42"/>
      <c r="S64" s="13"/>
      <c r="T64" s="13"/>
      <c r="U64" s="14" t="e">
        <f t="shared" si="2"/>
        <v>#DIV/0!</v>
      </c>
      <c r="V64" s="43"/>
    </row>
    <row r="65" spans="1:22" ht="22.5" customHeight="1" x14ac:dyDescent="0.25">
      <c r="A65" s="97"/>
      <c r="B65" s="101"/>
      <c r="C65" s="139" t="s">
        <v>71</v>
      </c>
      <c r="D65" s="87" t="s">
        <v>72</v>
      </c>
      <c r="E65" s="87">
        <v>2</v>
      </c>
      <c r="F65" s="87">
        <v>2</v>
      </c>
      <c r="G65" s="87">
        <v>2</v>
      </c>
      <c r="H65" s="90"/>
      <c r="I65" s="93">
        <f>+H65/G65</f>
        <v>0</v>
      </c>
      <c r="J65" s="64" t="s">
        <v>73</v>
      </c>
      <c r="K65" s="4">
        <v>7180705</v>
      </c>
      <c r="L65" s="24"/>
      <c r="M65" s="4"/>
      <c r="N65" s="24"/>
      <c r="O65" s="4"/>
      <c r="P65" s="24"/>
      <c r="Q65" s="4"/>
      <c r="R65" s="24"/>
      <c r="S65" s="13">
        <f t="shared" si="7"/>
        <v>7180705</v>
      </c>
      <c r="T65" s="13">
        <f t="shared" si="7"/>
        <v>0</v>
      </c>
      <c r="U65" s="14">
        <f t="shared" si="2"/>
        <v>0</v>
      </c>
      <c r="V65" s="35"/>
    </row>
    <row r="66" spans="1:22" ht="108" x14ac:dyDescent="0.25">
      <c r="A66" s="97"/>
      <c r="B66" s="101"/>
      <c r="C66" s="140"/>
      <c r="D66" s="88"/>
      <c r="E66" s="88"/>
      <c r="F66" s="88"/>
      <c r="G66" s="88"/>
      <c r="H66" s="91"/>
      <c r="I66" s="93"/>
      <c r="J66" s="56" t="s">
        <v>74</v>
      </c>
      <c r="K66" s="3">
        <v>20000000</v>
      </c>
      <c r="L66" s="19"/>
      <c r="M66" s="3"/>
      <c r="N66" s="19"/>
      <c r="O66" s="3"/>
      <c r="P66" s="19"/>
      <c r="Q66" s="3"/>
      <c r="R66" s="19"/>
      <c r="S66" s="13">
        <f t="shared" si="7"/>
        <v>20000000</v>
      </c>
      <c r="T66" s="13">
        <f t="shared" si="7"/>
        <v>0</v>
      </c>
      <c r="U66" s="14">
        <f t="shared" si="2"/>
        <v>0</v>
      </c>
      <c r="V66" s="30"/>
    </row>
    <row r="67" spans="1:22" ht="32.25" x14ac:dyDescent="0.25">
      <c r="A67" s="97"/>
      <c r="B67" s="101"/>
      <c r="C67" s="140"/>
      <c r="D67" s="88"/>
      <c r="E67" s="88"/>
      <c r="F67" s="88"/>
      <c r="G67" s="88"/>
      <c r="H67" s="91"/>
      <c r="I67" s="93"/>
      <c r="J67" s="56"/>
      <c r="K67" s="3"/>
      <c r="L67" s="20"/>
      <c r="M67" s="3"/>
      <c r="N67" s="20"/>
      <c r="O67" s="3"/>
      <c r="P67" s="20"/>
      <c r="Q67" s="3"/>
      <c r="R67" s="20"/>
      <c r="S67" s="13">
        <f t="shared" si="7"/>
        <v>0</v>
      </c>
      <c r="T67" s="13">
        <f t="shared" si="7"/>
        <v>0</v>
      </c>
      <c r="U67" s="14" t="e">
        <f t="shared" si="2"/>
        <v>#DIV/0!</v>
      </c>
      <c r="V67" s="31"/>
    </row>
    <row r="68" spans="1:22" ht="33" thickBot="1" x14ac:dyDescent="0.3">
      <c r="A68" s="98"/>
      <c r="B68" s="102"/>
      <c r="C68" s="141"/>
      <c r="D68" s="89"/>
      <c r="E68" s="89"/>
      <c r="F68" s="89"/>
      <c r="G68" s="89"/>
      <c r="H68" s="92"/>
      <c r="I68" s="94"/>
      <c r="J68" s="57"/>
      <c r="K68" s="5"/>
      <c r="L68" s="21"/>
      <c r="M68" s="5"/>
      <c r="N68" s="21"/>
      <c r="O68" s="5"/>
      <c r="P68" s="21"/>
      <c r="Q68" s="5"/>
      <c r="R68" s="21"/>
      <c r="S68" s="13">
        <f t="shared" si="7"/>
        <v>0</v>
      </c>
      <c r="T68" s="13">
        <f t="shared" si="7"/>
        <v>0</v>
      </c>
      <c r="U68" s="14" t="e">
        <f t="shared" si="2"/>
        <v>#DIV/0!</v>
      </c>
      <c r="V68" s="32"/>
    </row>
    <row r="69" spans="1:22" ht="60" x14ac:dyDescent="0.25">
      <c r="A69" s="99">
        <v>11</v>
      </c>
      <c r="B69" s="100" t="s">
        <v>75</v>
      </c>
      <c r="C69" s="139" t="s">
        <v>76</v>
      </c>
      <c r="D69" s="87" t="s">
        <v>77</v>
      </c>
      <c r="E69" s="87">
        <v>0</v>
      </c>
      <c r="F69" s="87">
        <v>1</v>
      </c>
      <c r="G69" s="87">
        <v>1</v>
      </c>
      <c r="H69" s="90"/>
      <c r="I69" s="93">
        <f>+H69/G69</f>
        <v>0</v>
      </c>
      <c r="J69" s="64" t="s">
        <v>41</v>
      </c>
      <c r="K69" s="4">
        <v>39129263</v>
      </c>
      <c r="L69" s="22"/>
      <c r="M69" s="4"/>
      <c r="N69" s="22"/>
      <c r="O69" s="4"/>
      <c r="P69" s="22"/>
      <c r="Q69" s="4"/>
      <c r="R69" s="22"/>
      <c r="S69" s="13">
        <f>+K69+M69+O69+Q69</f>
        <v>39129263</v>
      </c>
      <c r="T69" s="13">
        <f t="shared" ref="S69:T74" si="9">+L69+N69+P69+R69</f>
        <v>0</v>
      </c>
      <c r="U69" s="14">
        <f t="shared" si="2"/>
        <v>0</v>
      </c>
      <c r="V69" s="33"/>
    </row>
    <row r="70" spans="1:22" ht="32.25" x14ac:dyDescent="0.25">
      <c r="A70" s="97"/>
      <c r="B70" s="101"/>
      <c r="C70" s="140"/>
      <c r="D70" s="88"/>
      <c r="E70" s="88"/>
      <c r="F70" s="88"/>
      <c r="G70" s="88"/>
      <c r="H70" s="91"/>
      <c r="I70" s="93"/>
      <c r="J70" s="56"/>
      <c r="K70" s="3"/>
      <c r="L70" s="20"/>
      <c r="M70" s="3"/>
      <c r="N70" s="20"/>
      <c r="O70" s="3"/>
      <c r="P70" s="20"/>
      <c r="Q70" s="3"/>
      <c r="R70" s="20"/>
      <c r="S70" s="13">
        <f t="shared" si="9"/>
        <v>0</v>
      </c>
      <c r="T70" s="13">
        <f t="shared" si="9"/>
        <v>0</v>
      </c>
      <c r="U70" s="14" t="e">
        <f t="shared" si="2"/>
        <v>#DIV/0!</v>
      </c>
      <c r="V70" s="31"/>
    </row>
    <row r="71" spans="1:22" ht="32.25" x14ac:dyDescent="0.25">
      <c r="A71" s="97"/>
      <c r="B71" s="101"/>
      <c r="C71" s="140"/>
      <c r="D71" s="88"/>
      <c r="E71" s="88"/>
      <c r="F71" s="88"/>
      <c r="G71" s="88"/>
      <c r="H71" s="91"/>
      <c r="I71" s="93"/>
      <c r="J71" s="56"/>
      <c r="K71" s="3"/>
      <c r="L71" s="19"/>
      <c r="M71" s="3"/>
      <c r="N71" s="19"/>
      <c r="O71" s="3"/>
      <c r="P71" s="19"/>
      <c r="Q71" s="3"/>
      <c r="R71" s="19"/>
      <c r="S71" s="13">
        <f t="shared" si="9"/>
        <v>0</v>
      </c>
      <c r="T71" s="13">
        <f t="shared" si="9"/>
        <v>0</v>
      </c>
      <c r="U71" s="14" t="e">
        <f t="shared" si="2"/>
        <v>#DIV/0!</v>
      </c>
      <c r="V71" s="30"/>
    </row>
    <row r="72" spans="1:22" ht="33" thickBot="1" x14ac:dyDescent="0.3">
      <c r="A72" s="98"/>
      <c r="B72" s="101"/>
      <c r="C72" s="141"/>
      <c r="D72" s="89"/>
      <c r="E72" s="89"/>
      <c r="F72" s="89"/>
      <c r="G72" s="89"/>
      <c r="H72" s="92"/>
      <c r="I72" s="94"/>
      <c r="J72" s="57"/>
      <c r="K72" s="5"/>
      <c r="L72" s="23"/>
      <c r="M72" s="5"/>
      <c r="N72" s="23"/>
      <c r="O72" s="5"/>
      <c r="P72" s="23"/>
      <c r="Q72" s="5"/>
      <c r="R72" s="23"/>
      <c r="S72" s="13">
        <f t="shared" si="9"/>
        <v>0</v>
      </c>
      <c r="T72" s="13">
        <f t="shared" si="9"/>
        <v>0</v>
      </c>
      <c r="U72" s="14" t="e">
        <f t="shared" si="2"/>
        <v>#DIV/0!</v>
      </c>
      <c r="V72" s="34"/>
    </row>
    <row r="73" spans="1:22" ht="48" x14ac:dyDescent="0.25">
      <c r="A73" s="40"/>
      <c r="B73" s="101"/>
      <c r="C73" s="48" t="s">
        <v>99</v>
      </c>
      <c r="D73" s="48" t="s">
        <v>123</v>
      </c>
      <c r="E73" s="85">
        <v>0</v>
      </c>
      <c r="F73" s="85">
        <v>1</v>
      </c>
      <c r="G73" s="85">
        <v>1</v>
      </c>
      <c r="H73" s="68"/>
      <c r="I73" s="77">
        <f>+H73/G73</f>
        <v>0</v>
      </c>
      <c r="J73" s="64" t="s">
        <v>124</v>
      </c>
      <c r="K73" s="4"/>
      <c r="L73" s="24"/>
      <c r="M73" s="4"/>
      <c r="N73" s="24"/>
      <c r="O73" s="4"/>
      <c r="P73" s="24"/>
      <c r="Q73" s="4"/>
      <c r="R73" s="24"/>
      <c r="S73" s="13">
        <f t="shared" si="9"/>
        <v>0</v>
      </c>
      <c r="T73" s="13">
        <f t="shared" si="9"/>
        <v>0</v>
      </c>
      <c r="U73" s="14" t="e">
        <f t="shared" si="2"/>
        <v>#DIV/0!</v>
      </c>
      <c r="V73" s="47"/>
    </row>
    <row r="74" spans="1:22" ht="48.75" thickBot="1" x14ac:dyDescent="0.3">
      <c r="A74" s="40"/>
      <c r="B74" s="101"/>
      <c r="C74" s="48" t="s">
        <v>100</v>
      </c>
      <c r="D74" s="48" t="s">
        <v>125</v>
      </c>
      <c r="E74" s="58">
        <v>0</v>
      </c>
      <c r="F74" s="58">
        <v>80</v>
      </c>
      <c r="G74" s="58">
        <v>40</v>
      </c>
      <c r="H74" s="75"/>
      <c r="I74" s="74">
        <f t="shared" ref="I74:I77" si="10">+H74/G74</f>
        <v>0</v>
      </c>
      <c r="J74" s="56" t="s">
        <v>129</v>
      </c>
      <c r="K74" s="41"/>
      <c r="L74" s="46"/>
      <c r="M74" s="41"/>
      <c r="N74" s="46"/>
      <c r="O74" s="41"/>
      <c r="P74" s="46"/>
      <c r="Q74" s="41"/>
      <c r="R74" s="46"/>
      <c r="S74" s="13">
        <f t="shared" si="9"/>
        <v>0</v>
      </c>
      <c r="T74" s="13">
        <f t="shared" si="9"/>
        <v>0</v>
      </c>
      <c r="U74" s="14" t="e">
        <f t="shared" si="2"/>
        <v>#DIV/0!</v>
      </c>
      <c r="V74" s="47"/>
    </row>
    <row r="75" spans="1:22" ht="48" x14ac:dyDescent="0.25">
      <c r="A75" s="99">
        <v>4</v>
      </c>
      <c r="B75" s="101"/>
      <c r="C75" s="48" t="s">
        <v>101</v>
      </c>
      <c r="D75" s="48" t="s">
        <v>126</v>
      </c>
      <c r="E75" s="58">
        <v>0</v>
      </c>
      <c r="F75" s="58">
        <v>25</v>
      </c>
      <c r="G75" s="58">
        <v>15</v>
      </c>
      <c r="H75" s="86"/>
      <c r="I75" s="74">
        <f t="shared" si="10"/>
        <v>0</v>
      </c>
      <c r="J75" s="63" t="s">
        <v>128</v>
      </c>
      <c r="K75" s="4"/>
      <c r="L75" s="22"/>
      <c r="M75" s="4"/>
      <c r="N75" s="22"/>
      <c r="O75" s="4"/>
      <c r="P75" s="22"/>
      <c r="Q75" s="4"/>
      <c r="R75" s="22"/>
      <c r="S75" s="13">
        <f t="shared" ref="S75:S78" si="11">+K75+M75+O75+Q75</f>
        <v>0</v>
      </c>
      <c r="T75" s="13">
        <f t="shared" ref="T75:T78" si="12">+L75+N75+P75+R75</f>
        <v>0</v>
      </c>
      <c r="U75" s="14" t="e">
        <f t="shared" ref="U75:U78" si="13">+T75/S75</f>
        <v>#DIV/0!</v>
      </c>
      <c r="V75" s="33"/>
    </row>
    <row r="76" spans="1:22" ht="36" x14ac:dyDescent="0.25">
      <c r="A76" s="97"/>
      <c r="B76" s="101"/>
      <c r="C76" s="48" t="s">
        <v>102</v>
      </c>
      <c r="D76" s="48" t="s">
        <v>127</v>
      </c>
      <c r="E76" s="58">
        <v>0</v>
      </c>
      <c r="F76" s="58">
        <v>1</v>
      </c>
      <c r="G76" s="58">
        <v>1</v>
      </c>
      <c r="H76" s="86"/>
      <c r="I76" s="74">
        <f t="shared" si="10"/>
        <v>0</v>
      </c>
      <c r="J76" s="63" t="s">
        <v>124</v>
      </c>
      <c r="K76" s="3"/>
      <c r="L76" s="20"/>
      <c r="M76" s="3"/>
      <c r="N76" s="20"/>
      <c r="O76" s="3"/>
      <c r="P76" s="20"/>
      <c r="Q76" s="3"/>
      <c r="R76" s="20"/>
      <c r="S76" s="13">
        <f t="shared" si="11"/>
        <v>0</v>
      </c>
      <c r="T76" s="13">
        <f t="shared" si="12"/>
        <v>0</v>
      </c>
      <c r="U76" s="14" t="e">
        <f t="shared" si="13"/>
        <v>#DIV/0!</v>
      </c>
      <c r="V76" s="31"/>
    </row>
    <row r="77" spans="1:22" ht="36" x14ac:dyDescent="0.25">
      <c r="A77" s="97"/>
      <c r="B77" s="101"/>
      <c r="C77" s="48" t="s">
        <v>103</v>
      </c>
      <c r="D77" s="48" t="s">
        <v>130</v>
      </c>
      <c r="E77" s="58">
        <v>0</v>
      </c>
      <c r="F77" s="58">
        <v>400</v>
      </c>
      <c r="G77" s="58">
        <v>150</v>
      </c>
      <c r="H77" s="86"/>
      <c r="I77" s="74">
        <f t="shared" si="10"/>
        <v>0</v>
      </c>
      <c r="J77" s="56" t="s">
        <v>131</v>
      </c>
      <c r="K77" s="3"/>
      <c r="L77" s="19"/>
      <c r="M77" s="3"/>
      <c r="N77" s="19"/>
      <c r="O77" s="3"/>
      <c r="P77" s="19"/>
      <c r="Q77" s="3"/>
      <c r="R77" s="19"/>
      <c r="S77" s="13">
        <f t="shared" si="11"/>
        <v>0</v>
      </c>
      <c r="T77" s="13">
        <f t="shared" si="12"/>
        <v>0</v>
      </c>
      <c r="U77" s="14" t="e">
        <f t="shared" si="13"/>
        <v>#DIV/0!</v>
      </c>
      <c r="V77" s="30"/>
    </row>
    <row r="78" spans="1:22" ht="33" thickBot="1" x14ac:dyDescent="0.3">
      <c r="A78" s="98"/>
      <c r="B78" s="102"/>
      <c r="C78" s="52"/>
      <c r="D78" s="50"/>
      <c r="E78" s="50"/>
      <c r="F78" s="50"/>
      <c r="G78" s="50"/>
      <c r="H78" s="84"/>
      <c r="I78" s="83"/>
      <c r="J78" s="56"/>
      <c r="K78" s="5"/>
      <c r="L78" s="23"/>
      <c r="M78" s="5"/>
      <c r="N78" s="23"/>
      <c r="O78" s="5"/>
      <c r="P78" s="23"/>
      <c r="Q78" s="5"/>
      <c r="R78" s="23"/>
      <c r="S78" s="13">
        <f t="shared" si="11"/>
        <v>0</v>
      </c>
      <c r="T78" s="13">
        <f t="shared" si="12"/>
        <v>0</v>
      </c>
      <c r="U78" s="14" t="e">
        <f t="shared" si="13"/>
        <v>#DIV/0!</v>
      </c>
      <c r="V78" s="34"/>
    </row>
    <row r="79" spans="1:22" ht="19.5" thickBot="1" x14ac:dyDescent="0.35">
      <c r="A79" s="107" t="s">
        <v>9</v>
      </c>
      <c r="B79" s="108"/>
      <c r="C79" s="108"/>
      <c r="D79" s="108"/>
      <c r="E79" s="108"/>
      <c r="F79" s="108"/>
      <c r="G79" s="108"/>
      <c r="H79" s="109"/>
      <c r="I79" s="80" t="e">
        <f>+SUM(I10:I78)/(COUNT(I10:I78))</f>
        <v>#DIV/0!</v>
      </c>
      <c r="J79" s="81"/>
      <c r="K79" s="112" t="s">
        <v>10</v>
      </c>
      <c r="L79" s="113"/>
      <c r="M79" s="113"/>
      <c r="N79" s="113"/>
      <c r="O79" s="113"/>
      <c r="P79" s="113"/>
      <c r="Q79" s="113"/>
      <c r="R79" s="113"/>
      <c r="S79" s="7">
        <f>SUM(S10:S78)</f>
        <v>1029254222</v>
      </c>
      <c r="T79" s="7">
        <f>SUM(T10:T78)</f>
        <v>0</v>
      </c>
      <c r="U79" s="6" t="e">
        <f>+SUM(U10:U78)/(COUNT(U10:U78))</f>
        <v>#DIV/0!</v>
      </c>
      <c r="V79" s="36"/>
    </row>
    <row r="80" spans="1:22" ht="23.25" x14ac:dyDescent="0.3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</row>
    <row r="81" spans="3:21" x14ac:dyDescent="0.25">
      <c r="C81" s="53" t="s">
        <v>11</v>
      </c>
      <c r="D81" s="110"/>
      <c r="E81" s="110"/>
      <c r="F81" s="110"/>
      <c r="G81" s="110"/>
      <c r="H81" s="110"/>
      <c r="I81" s="110"/>
      <c r="J81" s="27"/>
      <c r="K81" s="104" t="s">
        <v>12</v>
      </c>
      <c r="L81" s="104"/>
      <c r="M81" s="104"/>
      <c r="N81" s="104"/>
      <c r="O81" s="104" t="s">
        <v>27</v>
      </c>
      <c r="P81" s="104"/>
      <c r="Q81" s="104"/>
      <c r="R81" s="104"/>
      <c r="S81" s="104"/>
      <c r="T81" s="104"/>
      <c r="U81" s="114"/>
    </row>
    <row r="82" spans="3:21" x14ac:dyDescent="0.25">
      <c r="C82" s="53" t="s">
        <v>13</v>
      </c>
      <c r="D82" s="110"/>
      <c r="E82" s="110"/>
      <c r="F82" s="110"/>
      <c r="G82" s="110"/>
      <c r="H82" s="110"/>
      <c r="I82" s="110"/>
      <c r="J82" s="25"/>
      <c r="K82" s="110" t="s">
        <v>13</v>
      </c>
      <c r="L82" s="110"/>
      <c r="M82" s="110"/>
      <c r="N82" s="110"/>
      <c r="O82" s="120" t="s">
        <v>28</v>
      </c>
      <c r="P82" s="120"/>
      <c r="Q82" s="120"/>
      <c r="R82" s="120"/>
      <c r="S82" s="120"/>
      <c r="T82" s="120"/>
      <c r="U82" s="114"/>
    </row>
    <row r="83" spans="3:21" x14ac:dyDescent="0.25">
      <c r="C83" s="53" t="s">
        <v>14</v>
      </c>
      <c r="D83" s="110"/>
      <c r="E83" s="110"/>
      <c r="F83" s="110"/>
      <c r="G83" s="110"/>
      <c r="H83" s="110"/>
      <c r="I83" s="110"/>
      <c r="J83" s="26"/>
      <c r="K83" s="110" t="s">
        <v>14</v>
      </c>
      <c r="L83" s="110"/>
      <c r="M83" s="110"/>
      <c r="N83" s="110"/>
      <c r="O83" s="120"/>
      <c r="P83" s="120"/>
      <c r="Q83" s="120"/>
      <c r="R83" s="120"/>
      <c r="S83" s="120"/>
      <c r="T83" s="120"/>
      <c r="U83" s="114"/>
    </row>
  </sheetData>
  <mergeCells count="126">
    <mergeCell ref="B10:B24"/>
    <mergeCell ref="A5:L5"/>
    <mergeCell ref="M4:P4"/>
    <mergeCell ref="G7:G9"/>
    <mergeCell ref="H7:H9"/>
    <mergeCell ref="C10:C13"/>
    <mergeCell ref="D10:D13"/>
    <mergeCell ref="C21:C24"/>
    <mergeCell ref="D21:D24"/>
    <mergeCell ref="J7:J9"/>
    <mergeCell ref="E10:E13"/>
    <mergeCell ref="F10:F13"/>
    <mergeCell ref="G10:G13"/>
    <mergeCell ref="H10:H13"/>
    <mergeCell ref="O8:P8"/>
    <mergeCell ref="Q8:R8"/>
    <mergeCell ref="G4:L4"/>
    <mergeCell ref="A4:F4"/>
    <mergeCell ref="V7:V9"/>
    <mergeCell ref="A1:V1"/>
    <mergeCell ref="A2:V2"/>
    <mergeCell ref="Q4:V4"/>
    <mergeCell ref="M5:V5"/>
    <mergeCell ref="U81:U83"/>
    <mergeCell ref="I21:I24"/>
    <mergeCell ref="D7:D9"/>
    <mergeCell ref="E7:E9"/>
    <mergeCell ref="A80:U80"/>
    <mergeCell ref="A7:A9"/>
    <mergeCell ref="B7:B9"/>
    <mergeCell ref="C7:C9"/>
    <mergeCell ref="K82:N82"/>
    <mergeCell ref="O82:T82"/>
    <mergeCell ref="I7:I9"/>
    <mergeCell ref="K7:U7"/>
    <mergeCell ref="K8:L8"/>
    <mergeCell ref="M8:N8"/>
    <mergeCell ref="I10:I13"/>
    <mergeCell ref="E21:E24"/>
    <mergeCell ref="K83:N83"/>
    <mergeCell ref="O83:T83"/>
    <mergeCell ref="G49:G52"/>
    <mergeCell ref="H49:H52"/>
    <mergeCell ref="I49:I52"/>
    <mergeCell ref="C37:C40"/>
    <mergeCell ref="D37:D40"/>
    <mergeCell ref="E37:E40"/>
    <mergeCell ref="A6:U6"/>
    <mergeCell ref="K81:N81"/>
    <mergeCell ref="U8:U9"/>
    <mergeCell ref="S8:T8"/>
    <mergeCell ref="O81:T81"/>
    <mergeCell ref="A79:H79"/>
    <mergeCell ref="D82:I82"/>
    <mergeCell ref="D83:I83"/>
    <mergeCell ref="A75:A78"/>
    <mergeCell ref="D81:I81"/>
    <mergeCell ref="F21:F24"/>
    <mergeCell ref="G21:G24"/>
    <mergeCell ref="H21:H24"/>
    <mergeCell ref="F7:F9"/>
    <mergeCell ref="F15:F18"/>
    <mergeCell ref="G15:G18"/>
    <mergeCell ref="I15:I18"/>
    <mergeCell ref="C15:C18"/>
    <mergeCell ref="D15:D18"/>
    <mergeCell ref="E15:E18"/>
    <mergeCell ref="H15:H18"/>
    <mergeCell ref="F29:F32"/>
    <mergeCell ref="K79:R79"/>
    <mergeCell ref="B25:B32"/>
    <mergeCell ref="I69:I72"/>
    <mergeCell ref="C65:C68"/>
    <mergeCell ref="D65:D68"/>
    <mergeCell ref="E65:E68"/>
    <mergeCell ref="B33:B68"/>
    <mergeCell ref="G53:G59"/>
    <mergeCell ref="H53:H59"/>
    <mergeCell ref="I53:I59"/>
    <mergeCell ref="C60:C63"/>
    <mergeCell ref="D60:D63"/>
    <mergeCell ref="E60:E63"/>
    <mergeCell ref="B69:B78"/>
    <mergeCell ref="D29:D32"/>
    <mergeCell ref="E29:E32"/>
    <mergeCell ref="A69:A72"/>
    <mergeCell ref="C69:C72"/>
    <mergeCell ref="D69:D72"/>
    <mergeCell ref="E69:E72"/>
    <mergeCell ref="F69:F72"/>
    <mergeCell ref="G69:G72"/>
    <mergeCell ref="H69:H72"/>
    <mergeCell ref="C53:C59"/>
    <mergeCell ref="D53:D59"/>
    <mergeCell ref="A10:A24"/>
    <mergeCell ref="A25:A32"/>
    <mergeCell ref="A33:A68"/>
    <mergeCell ref="F53:F59"/>
    <mergeCell ref="D49:D52"/>
    <mergeCell ref="C49:C52"/>
    <mergeCell ref="I37:I40"/>
    <mergeCell ref="H37:H40"/>
    <mergeCell ref="G37:G40"/>
    <mergeCell ref="F37:F40"/>
    <mergeCell ref="I33:I36"/>
    <mergeCell ref="H33:H36"/>
    <mergeCell ref="G33:G36"/>
    <mergeCell ref="F33:F36"/>
    <mergeCell ref="E33:E36"/>
    <mergeCell ref="D33:D36"/>
    <mergeCell ref="C33:C36"/>
    <mergeCell ref="F65:F68"/>
    <mergeCell ref="G29:G32"/>
    <mergeCell ref="H29:H32"/>
    <mergeCell ref="I29:I32"/>
    <mergeCell ref="C29:C32"/>
    <mergeCell ref="G65:G68"/>
    <mergeCell ref="H65:H68"/>
    <mergeCell ref="I65:I68"/>
    <mergeCell ref="E53:E59"/>
    <mergeCell ref="E49:E52"/>
    <mergeCell ref="F49:F52"/>
    <mergeCell ref="F60:F63"/>
    <mergeCell ref="G60:G63"/>
    <mergeCell ref="H60:H63"/>
    <mergeCell ref="I60:I63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E8:F9"/>
  <sheetViews>
    <sheetView workbookViewId="0">
      <selection activeCell="I14" sqref="I14"/>
    </sheetView>
  </sheetViews>
  <sheetFormatPr baseColWidth="10" defaultRowHeight="15" x14ac:dyDescent="0.25"/>
  <sheetData>
    <row r="8" spans="5:6" ht="15.75" thickBot="1" x14ac:dyDescent="0.3"/>
    <row r="9" spans="5:6" ht="15.75" thickBot="1" x14ac:dyDescent="0.3">
      <c r="E9" s="7"/>
      <c r="F9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SEGURIDAD 2017</Descripci_x00f3_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854C7-8771-46C1-A1A4-A18F0F964FB2}"/>
</file>

<file path=customXml/itemProps2.xml><?xml version="1.0" encoding="utf-8"?>
<ds:datastoreItem xmlns:ds="http://schemas.openxmlformats.org/officeDocument/2006/customXml" ds:itemID="{45A310FD-DBFF-4051-87A8-1AD66B20B30F}"/>
</file>

<file path=customXml/itemProps3.xml><?xml version="1.0" encoding="utf-8"?>
<ds:datastoreItem xmlns:ds="http://schemas.openxmlformats.org/officeDocument/2006/customXml" ds:itemID="{6C44F07E-6A4A-4599-8407-16D78CCB0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SEGURIDAD</vt:lpstr>
      <vt:lpstr>Hoja1</vt:lpstr>
      <vt:lpstr>SEGURIDAD!Área_de_impresión</vt:lpstr>
      <vt:lpstr>SEGURIDAD!Títulos_a_imprimir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SEGURIDAD 2017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2017-01-30T15:57:17Z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