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OMAYRA CORTES\PLANES DE ACCIÓN\PLAN DE ACCIÓN PROYECTADO 2018\"/>
    </mc:Choice>
  </mc:AlternateContent>
  <bookViews>
    <workbookView xWindow="0" yWindow="0" windowWidth="28800" windowHeight="13125"/>
  </bookViews>
  <sheets>
    <sheet name="Plan de Acción " sheetId="1" r:id="rId1"/>
  </sheets>
  <definedNames>
    <definedName name="_xlnm.Print_Area" localSheetId="0">'Plan de Acción '!$A$1:$V$51</definedName>
    <definedName name="_xlnm.Print_Titles" localSheetId="0">'Plan de Acción '!$1:$9</definedName>
  </definedNames>
  <calcPr calcId="152511" fullCalcOnLoad="1"/>
</workbook>
</file>

<file path=xl/calcChain.xml><?xml version="1.0" encoding="utf-8"?>
<calcChain xmlns="http://schemas.openxmlformats.org/spreadsheetml/2006/main">
  <c r="T46" i="1" l="1"/>
  <c r="S46" i="1"/>
  <c r="T45" i="1"/>
  <c r="S45" i="1"/>
  <c r="U45" i="1" s="1"/>
  <c r="T44" i="1"/>
  <c r="S44" i="1"/>
  <c r="T43" i="1"/>
  <c r="S43" i="1"/>
  <c r="T42" i="1"/>
  <c r="S42" i="1"/>
  <c r="T41" i="1"/>
  <c r="S41" i="1"/>
  <c r="T40" i="1"/>
  <c r="U40" i="1" s="1"/>
  <c r="S40" i="1"/>
  <c r="T39" i="1"/>
  <c r="S39" i="1"/>
  <c r="T38" i="1"/>
  <c r="S38" i="1"/>
  <c r="T37" i="1"/>
  <c r="S37" i="1"/>
  <c r="T36" i="1"/>
  <c r="U36" i="1" s="1"/>
  <c r="S36" i="1"/>
  <c r="T35" i="1"/>
  <c r="S35" i="1"/>
  <c r="U35" i="1" s="1"/>
  <c r="T34" i="1"/>
  <c r="U34" i="1" s="1"/>
  <c r="S34" i="1"/>
  <c r="T33" i="1"/>
  <c r="S33" i="1"/>
  <c r="T32" i="1"/>
  <c r="S32" i="1"/>
  <c r="T31" i="1"/>
  <c r="S31" i="1"/>
  <c r="U31" i="1" s="1"/>
  <c r="T30" i="1"/>
  <c r="S30" i="1"/>
  <c r="T29" i="1"/>
  <c r="S29" i="1"/>
  <c r="T28" i="1"/>
  <c r="S28" i="1"/>
  <c r="T27" i="1"/>
  <c r="S27" i="1"/>
  <c r="U27" i="1" s="1"/>
  <c r="T26" i="1"/>
  <c r="S26" i="1"/>
  <c r="T25" i="1"/>
  <c r="S25" i="1"/>
  <c r="U25" i="1" s="1"/>
  <c r="T24" i="1"/>
  <c r="S24" i="1"/>
  <c r="T23" i="1"/>
  <c r="S23" i="1"/>
  <c r="U23" i="1" s="1"/>
  <c r="T22" i="1"/>
  <c r="S22" i="1"/>
  <c r="T21" i="1"/>
  <c r="S21" i="1"/>
  <c r="U21" i="1" s="1"/>
  <c r="T20" i="1"/>
  <c r="S20" i="1"/>
  <c r="T19" i="1"/>
  <c r="S19" i="1"/>
  <c r="U19" i="1" s="1"/>
  <c r="T18" i="1"/>
  <c r="S18" i="1"/>
  <c r="T17" i="1"/>
  <c r="S17" i="1"/>
  <c r="U17" i="1" s="1"/>
  <c r="T16" i="1"/>
  <c r="S16" i="1"/>
  <c r="T15" i="1"/>
  <c r="S15" i="1"/>
  <c r="U15" i="1" s="1"/>
  <c r="T14" i="1"/>
  <c r="S14" i="1"/>
  <c r="T13" i="1"/>
  <c r="S13" i="1"/>
  <c r="U13" i="1" s="1"/>
  <c r="T12" i="1"/>
  <c r="U12" i="1" s="1"/>
  <c r="S12" i="1"/>
  <c r="T11" i="1"/>
  <c r="S11" i="1"/>
  <c r="S47" i="1" s="1"/>
  <c r="V50" i="1" s="1"/>
  <c r="T10" i="1"/>
  <c r="T47" i="1" s="1"/>
  <c r="S10" i="1"/>
  <c r="K47" i="1"/>
  <c r="Q47" i="1"/>
  <c r="M47" i="1"/>
  <c r="I31" i="1"/>
  <c r="F14" i="1"/>
  <c r="U46" i="1"/>
  <c r="I46" i="1"/>
  <c r="I45" i="1"/>
  <c r="U44" i="1"/>
  <c r="I44" i="1"/>
  <c r="U42" i="1"/>
  <c r="U39" i="1"/>
  <c r="U38" i="1"/>
  <c r="I38" i="1"/>
  <c r="I36" i="1"/>
  <c r="I35" i="1"/>
  <c r="I34" i="1"/>
  <c r="U30" i="1"/>
  <c r="I30" i="1"/>
  <c r="U29" i="1"/>
  <c r="I29" i="1"/>
  <c r="U28" i="1"/>
  <c r="U26" i="1"/>
  <c r="I26" i="1"/>
  <c r="I23" i="1"/>
  <c r="U22" i="1"/>
  <c r="I22" i="1"/>
  <c r="I21" i="1"/>
  <c r="U20" i="1"/>
  <c r="I20" i="1"/>
  <c r="I19" i="1"/>
  <c r="U18" i="1"/>
  <c r="I18" i="1"/>
  <c r="I17" i="1"/>
  <c r="U16" i="1"/>
  <c r="I16" i="1"/>
  <c r="U14" i="1"/>
  <c r="I14" i="1"/>
  <c r="I47" i="1" s="1"/>
  <c r="U11" i="1"/>
  <c r="I10" i="1"/>
  <c r="U10" i="1" l="1"/>
  <c r="U47" i="1" s="1"/>
</calcChain>
</file>

<file path=xl/sharedStrings.xml><?xml version="1.0" encoding="utf-8"?>
<sst xmlns="http://schemas.openxmlformats.org/spreadsheetml/2006/main" count="123" uniqueCount="113">
  <si>
    <t>PLAN DE DESARROLLO: "SEGURIDAD Y PROSPERIDAD 2016- 2020"</t>
  </si>
  <si>
    <t>COMPONENTE DE EFICACIA - PLAN DE ACCIÓN</t>
  </si>
  <si>
    <t>EJE ESTRATÉGICO: CALIDAD DE VIDA PARA LA PROSPERIDAD SOCIAL</t>
  </si>
  <si>
    <t>DIMENSIÓN DE DESARROLLO: SOPÓ MAS DEPORTE</t>
  </si>
  <si>
    <t>RESPONSABLE: JOHN SERGIO AVELLANEDA CARRANZA</t>
  </si>
  <si>
    <t xml:space="preserve">META DE RESULTADO: Aumentar a 4069 el número de personas vinculadas y beneficiadas a través de los programas formativos recreodeportivos.  </t>
  </si>
  <si>
    <t xml:space="preserve">VALOR META ANUAL DE RESULTADO: </t>
  </si>
  <si>
    <t>No MP</t>
  </si>
  <si>
    <t>PROGRAMA ESTRATÉGICO</t>
  </si>
  <si>
    <t xml:space="preserve">META DE PRODUCTO </t>
  </si>
  <si>
    <t>INDICADOR</t>
  </si>
  <si>
    <t xml:space="preserve">LINEA BASE </t>
  </si>
  <si>
    <t>META  CUATRIENIO</t>
  </si>
  <si>
    <t>META  VIGENCIA</t>
  </si>
  <si>
    <t>AVANCE DE EJECUCIÓN META</t>
  </si>
  <si>
    <t>% EJECUCIÓN META</t>
  </si>
  <si>
    <t>ACTIVIDADES A DESARROLLAR PARA DAR CUMPLIMIENTO A LA META DE PRODUCTO</t>
  </si>
  <si>
    <t>RECURSOS FINANCIEROS (PESOS)</t>
  </si>
  <si>
    <r>
      <t xml:space="preserve">Seguimiento- Observaciones
</t>
    </r>
    <r>
      <rPr>
        <b/>
        <sz val="8"/>
        <color indexed="8"/>
        <rFont val="Calibri"/>
        <family val="2"/>
      </rPr>
      <t xml:space="preserve"> (Columna de Uso Exclusivo de la Secretaría de Gestión Integral)</t>
    </r>
  </si>
  <si>
    <t>RECURSO PROPIO</t>
  </si>
  <si>
    <t>SGP</t>
  </si>
  <si>
    <t>SGR</t>
  </si>
  <si>
    <t xml:space="preserve">OTROS </t>
  </si>
  <si>
    <t>TOTAL</t>
  </si>
  <si>
    <t>% EJECUCIÓN PRESUPUESTO</t>
  </si>
  <si>
    <t>Planeado</t>
  </si>
  <si>
    <t>Ejecutado</t>
  </si>
  <si>
    <t>Formación integral con calidad, fomentado el deporte y proyectando campeones</t>
  </si>
  <si>
    <t xml:space="preserve">Mantener y garantizar el desarrollo del programa de las Escuelas de Formacion Deportivas y crear 4 nuevas disciplinas en deportes no convencionales </t>
  </si>
  <si>
    <t>Número de disciplinas de la escuela de formación deportiva mantenidas y en funcionamiento</t>
  </si>
  <si>
    <t>Contratación de instructores y coordinadores</t>
  </si>
  <si>
    <t xml:space="preserve">Mantenimiento de software  para el manejo de la información del programa de Escuelas de Formación Deportiva y compra de tarjetas para impresión de carnés. </t>
  </si>
  <si>
    <t>Suscripción de Convenio con UMB para acceder a los servicios requeridos para la apertura de la Escuela de Natación y Matronatación</t>
  </si>
  <si>
    <t>Suministro de polizas de accidentes colectivos para deportistas inscritos al programa de Escuelas de Formación Deportiva.</t>
  </si>
  <si>
    <t>Incrementar a 133 el número de salidas deportivas para las escuelas de formacion, selecciones y deportistas con proyeccion al alto Rendimiento</t>
  </si>
  <si>
    <t>Número de salidas deportivas para las escuelas de formación, selecciones y deportistas con proyección al alto rendimiento realizadas</t>
  </si>
  <si>
    <t>Operador logistico  para las salidas de las Escuelas de Formación Deportiva</t>
  </si>
  <si>
    <t>Contrato de Transporte</t>
  </si>
  <si>
    <t xml:space="preserve">Dotar con implementos deportivos y uniformes las escuelas de formacion, selecciones y deportistas con proyeccion al alto rendimiento </t>
  </si>
  <si>
    <t>Número de dotaciones entregadas  a las escuelas de formación, selecciones y  deportistas</t>
  </si>
  <si>
    <t>Compra de uniformes  para las Escuelas de Formación Deportiva</t>
  </si>
  <si>
    <t>Sopó Altos Logros</t>
  </si>
  <si>
    <t>Crear y mantener el programa de apoyo integral con incentivos a los deportistas de alto rendimiento</t>
  </si>
  <si>
    <t>Número de programas de alto rendimiento deportivo creados y mantenidos</t>
  </si>
  <si>
    <t>Implementar y mantener un grupo multidisciplinario  especializado de 6 personas en ciencias aplicadas al deporte.</t>
  </si>
  <si>
    <t>Número de profesionales especialistas en ciencias aplicadas al deporte vinculados por año</t>
  </si>
  <si>
    <t>Contratación equipo especializado multidisciplinario</t>
  </si>
  <si>
    <t xml:space="preserve">Implementar el Laboratorio Biomédico multidisciplinario  para el mejoramiento y perfeccionanimiento de los procesos deportivos beneficiando a 100 personas </t>
  </si>
  <si>
    <t>Número de deportistas valorados y beneficiados de los servicios del laboratorio biomédico</t>
  </si>
  <si>
    <t>Dotación del laboratorio biomedico</t>
  </si>
  <si>
    <t>Lograr la vinculacion de Sopó como polo de desarrollo deportivo del Departamento anualmente</t>
  </si>
  <si>
    <t>Número de vinculaciones del municipio como polo de desarrollo deportivo a nivel departamental realizadas anualmente</t>
  </si>
  <si>
    <t>Lograr que 40 deportistas obtengan logros deportivos de carácter departamental, nacional e internacional y que ingresen a procesos del ciclo Olímpico.</t>
  </si>
  <si>
    <t>Número de deportistas que obtienen logros deportivos de carácter departamental, nacional e internacional y que ingresen a procesos del ciclo Olímpico.</t>
  </si>
  <si>
    <t>Seguimiento y control a los deportistas de proyección al alto rendimiento que obtienen logros de carácter Departamental, Nacional e Internacional.</t>
  </si>
  <si>
    <t>Realizar 40 capacitaciones especializadas en ciencias aplicadas al deporte para, entrenadores, deportistas, clubes y lideres deportivos del Municipio anualmente</t>
  </si>
  <si>
    <t xml:space="preserve">Número de capacitaciones en ciencias aplicadas al deporte realizadas </t>
  </si>
  <si>
    <t>Realización y ejecución de cronograma de capacitaciones con el grupo de especialistas en ciencias del deporte.</t>
  </si>
  <si>
    <t xml:space="preserve">Gestionar 4 convenios interadministrativos que permitan el desarrollo y proyección de los deportistas de altos logros. </t>
  </si>
  <si>
    <t>Número de convenios  interadministrativos que permitan el desarrollo y proyección de los deportistas de altos logros gestionados</t>
  </si>
  <si>
    <t>Garantizar el mantenimiento y adecuacion de 68 escenarios recreodeportivos</t>
  </si>
  <si>
    <t>Número de escenarios recreodeportivos con mantenimiento y adecuación por año</t>
  </si>
  <si>
    <t>Contratación personal de mantenimiento</t>
  </si>
  <si>
    <t>Suministro materiales de ferreteria</t>
  </si>
  <si>
    <t>Gestionar la construcción del paidocentro de Briceño</t>
  </si>
  <si>
    <t>Porcentaje de avance en la gestión de la construcción del paidocentro de Briceño</t>
  </si>
  <si>
    <t xml:space="preserve">Gestionar la implementación de la pista de Down Hill del municipio a través del acercamiento con los propietarios de los predios afectados por el trazado, mitigando el impacto ambiental. </t>
  </si>
  <si>
    <t>Porcentaje de avance en la gestión de la implementación de la pista de Down Hill del municipio</t>
  </si>
  <si>
    <t>Realizar la adecuación y construcción de  cubiertas y baterias sanitarias de 3 campos multiples rurales o ubicados en centros urbanos</t>
  </si>
  <si>
    <t xml:space="preserve">Número de escenarios rurales y/o urbanos con cubierta y batería de baños </t>
  </si>
  <si>
    <t>Adición consultoria cubiertas</t>
  </si>
  <si>
    <t>Adecuación y acabados de Centro de Integración Ciudadana</t>
  </si>
  <si>
    <t>Desarrollo deportivo de gran impacto social</t>
  </si>
  <si>
    <t>Asesorar la  creación y/o legalizacion de por lo menos 12 clubes  deportivos del Municipio</t>
  </si>
  <si>
    <t xml:space="preserve">Número de clubes creados y/o legalizados </t>
  </si>
  <si>
    <t>Asesoria por parte de la Coordinación de eventos y Clubes</t>
  </si>
  <si>
    <t xml:space="preserve">Apoyar 20 clubes legalmente constituidos y que cumplan con la normativa,  para sus actividades y participaciones deportivas </t>
  </si>
  <si>
    <t xml:space="preserve">Número de clubes legalmente constituidos y que cumplan con la normativa apoyados </t>
  </si>
  <si>
    <t>Suscripción de convenios con clubes legalmente constitutidos</t>
  </si>
  <si>
    <t xml:space="preserve">Apoyar a 200 de los deportistas aficionados que cumplen con los criterios de selección para la participacion en eventos deportivos o de aprovechamineto del tiempo libre </t>
  </si>
  <si>
    <t xml:space="preserve">Número de deportistas aficionados que se benefician de los apoyos para participar en eventos deportivos </t>
  </si>
  <si>
    <t>Apoyo para las salidas y participaciones de los deportistas aficionados del Municipio en diferentes competencias.</t>
  </si>
  <si>
    <t>Realizar 160 eventos recreodeportivos de gran impacto social y calidad competitiva por año.</t>
  </si>
  <si>
    <t>Número de eventos recreodeportivos de gran impacto social y calidad competitiva realizados</t>
  </si>
  <si>
    <t>Contratos operador logistico para la organización de eventos.</t>
  </si>
  <si>
    <t>Pago ACINPRO, por  el  uso de la música fonograbada en los eventos que realice el municipio durante la vigencia 2017</t>
  </si>
  <si>
    <t>Suministro de material publicitario</t>
  </si>
  <si>
    <t>Lograr la participación de 1000 personas de  la comunidad estudiantil, del deporte Social Comunitario y deporte diversamente hábil  en eventos que motiven su vinculación.</t>
  </si>
  <si>
    <t>Número de participantes en los eventos de integración e inclusión comunitaria</t>
  </si>
  <si>
    <t>Realizar un estudio que permita evaluar la viabilidad técnica y financiera de constituir el Instituto Municipal de Deportes</t>
  </si>
  <si>
    <t>Número de estudios de evaluación de la viabilidad técnica y financiera de constituir el Instituto Municipal de Deportes realizados</t>
  </si>
  <si>
    <t>Formular y ejecutar el Plan Decenal del Deporte, la recreación y la actividad fisica en el Municipio</t>
  </si>
  <si>
    <t>Número de planes decenales del deporte formulados, adoptados e implementados</t>
  </si>
  <si>
    <t xml:space="preserve">TOTALES </t>
  </si>
  <si>
    <t>ELABORÓ /NOMBRE</t>
  </si>
  <si>
    <t>REVISÓ/NOMBRE</t>
  </si>
  <si>
    <t>OMAYRA ESPERANZA CORTÉS ARIZA</t>
  </si>
  <si>
    <t>CARGO</t>
  </si>
  <si>
    <t>SECRETARIA DE GESTIÓN INTEGRAL</t>
  </si>
  <si>
    <t>FECHA</t>
  </si>
  <si>
    <t>Gestión de Convenios con entidades respectivas</t>
  </si>
  <si>
    <t>Construcción de 3 coliseos (CIC) en las veredas Chuscal, San Gabriel y Briceño</t>
  </si>
  <si>
    <t>Contrato de medalleria</t>
  </si>
  <si>
    <t>Compra de Uniformes Juegos Intercolegiados</t>
  </si>
  <si>
    <t>VIGENCIA: 2018</t>
  </si>
  <si>
    <t>Convenio Club Independiente Santa Fe</t>
  </si>
  <si>
    <t>Cofinanciación de Campo de Futbol 5</t>
  </si>
  <si>
    <t>Adecuación y urbanismo campo auxiliar descubierto</t>
  </si>
  <si>
    <t>Mantenimiento de maquinaria</t>
  </si>
  <si>
    <t>Compra de Premiación e implementación Deportiva Juegos Comunales y Juegos de Integración Comunitaria</t>
  </si>
  <si>
    <t>Contratación personal de programa de actividad fisica y narración de eventos</t>
  </si>
  <si>
    <t xml:space="preserve">Contrato de Juzgamiento </t>
  </si>
  <si>
    <t>Plan de incentivos para deportistas de alto rendimiento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</si>
</sst>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9" formatCode="_-* #,##0_-;\-* #,##0_-;_-* &quot;-&quot;_-;_-@_-"/>
    <numFmt numFmtId="172" formatCode="_ * #,##0_ ;_ * \-#,##0_ ;_ * &quot;-&quot;_ ;_ @_ "/>
    <numFmt numFmtId="173" formatCode="_(* #,##0_);_(* \(#,##0\);_(* &quot;-&quot;??_);_(@_)"/>
    <numFmt numFmtId="174" formatCode="_(&quot;$&quot;\ * #,##0_);_(&quot;$&quot;\ * \(#,##0\);_(&quot;$&quot;\ 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7"/>
      <color indexed="8"/>
      <name val="Calibri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169" fontId="14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51">
    <xf numFmtId="0" fontId="0" fillId="0" borderId="0" xfId="0"/>
    <xf numFmtId="0" fontId="0" fillId="3" borderId="0" xfId="0" applyFill="1" applyProtection="1"/>
    <xf numFmtId="0" fontId="1" fillId="4" borderId="1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/>
    </xf>
    <xf numFmtId="0" fontId="16" fillId="0" borderId="0" xfId="0" applyFont="1" applyFill="1" applyAlignment="1" applyProtection="1">
      <alignment horizontal="justify" vertical="center" wrapText="1"/>
    </xf>
    <xf numFmtId="0" fontId="16" fillId="5" borderId="0" xfId="0" applyFont="1" applyFill="1" applyAlignment="1" applyProtection="1">
      <alignment horizontal="justify" vertical="center" wrapText="1"/>
    </xf>
    <xf numFmtId="0" fontId="0" fillId="0" borderId="0" xfId="0" applyProtection="1"/>
    <xf numFmtId="3" fontId="7" fillId="6" borderId="2" xfId="0" applyNumberFormat="1" applyFont="1" applyFill="1" applyBorder="1" applyAlignment="1" applyProtection="1">
      <alignment horizontal="center" vertical="center" wrapText="1"/>
    </xf>
    <xf numFmtId="3" fontId="7" fillId="7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justify" vertical="center" wrapText="1"/>
    </xf>
    <xf numFmtId="169" fontId="7" fillId="2" borderId="3" xfId="2" applyFont="1" applyFill="1" applyBorder="1" applyAlignment="1" applyProtection="1">
      <alignment horizontal="center" vertical="center" wrapText="1"/>
    </xf>
    <xf numFmtId="169" fontId="7" fillId="7" borderId="3" xfId="2" applyFont="1" applyFill="1" applyBorder="1" applyAlignment="1" applyProtection="1">
      <alignment horizontal="center" vertical="center" wrapText="1"/>
      <protection locked="0"/>
    </xf>
    <xf numFmtId="169" fontId="7" fillId="0" borderId="3" xfId="2" applyFont="1" applyFill="1" applyBorder="1" applyAlignment="1" applyProtection="1">
      <alignment horizontal="center" vertical="center" wrapText="1"/>
    </xf>
    <xf numFmtId="9" fontId="7" fillId="0" borderId="3" xfId="3" applyFont="1" applyFill="1" applyBorder="1" applyAlignment="1" applyProtection="1">
      <alignment horizontal="center" vertical="center" textRotation="90" wrapText="1"/>
    </xf>
    <xf numFmtId="173" fontId="7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justify" vertical="center" wrapText="1"/>
    </xf>
    <xf numFmtId="169" fontId="7" fillId="2" borderId="5" xfId="2" applyFont="1" applyFill="1" applyBorder="1" applyAlignment="1" applyProtection="1">
      <alignment horizontal="center" vertical="center" wrapText="1"/>
    </xf>
    <xf numFmtId="169" fontId="7" fillId="7" borderId="5" xfId="2" applyFont="1" applyFill="1" applyBorder="1" applyAlignment="1" applyProtection="1">
      <alignment horizontal="center" vertical="center" wrapText="1"/>
      <protection locked="0"/>
    </xf>
    <xf numFmtId="169" fontId="7" fillId="0" borderId="5" xfId="2" applyFont="1" applyFill="1" applyBorder="1" applyAlignment="1" applyProtection="1">
      <alignment horizontal="center" vertical="center" wrapText="1"/>
    </xf>
    <xf numFmtId="9" fontId="7" fillId="0" borderId="5" xfId="3" applyFont="1" applyFill="1" applyBorder="1" applyAlignment="1" applyProtection="1">
      <alignment horizontal="center" vertical="center" textRotation="90" wrapText="1"/>
    </xf>
    <xf numFmtId="173" fontId="7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vertical="center" wrapText="1"/>
    </xf>
    <xf numFmtId="0" fontId="7" fillId="0" borderId="7" xfId="0" applyFont="1" applyBorder="1" applyAlignment="1" applyProtection="1">
      <alignment horizontal="justify" vertical="center" wrapText="1"/>
    </xf>
    <xf numFmtId="169" fontId="7" fillId="2" borderId="7" xfId="2" applyFont="1" applyFill="1" applyBorder="1" applyAlignment="1" applyProtection="1">
      <alignment horizontal="center" vertical="center" wrapText="1"/>
    </xf>
    <xf numFmtId="169" fontId="7" fillId="7" borderId="7" xfId="2" applyFont="1" applyFill="1" applyBorder="1" applyAlignment="1" applyProtection="1">
      <alignment horizontal="center" vertical="center" wrapText="1"/>
      <protection locked="0"/>
    </xf>
    <xf numFmtId="169" fontId="7" fillId="0" borderId="7" xfId="2" applyFont="1" applyFill="1" applyBorder="1" applyAlignment="1" applyProtection="1">
      <alignment horizontal="center" vertical="center" wrapText="1"/>
    </xf>
    <xf numFmtId="9" fontId="7" fillId="0" borderId="7" xfId="3" applyFont="1" applyFill="1" applyBorder="1" applyAlignment="1" applyProtection="1">
      <alignment horizontal="center" vertical="center" textRotation="90" wrapText="1"/>
    </xf>
    <xf numFmtId="0" fontId="7" fillId="3" borderId="8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9" xfId="0" applyFill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vertical="center" wrapText="1"/>
    </xf>
    <xf numFmtId="0" fontId="7" fillId="0" borderId="10" xfId="0" applyFont="1" applyBorder="1" applyAlignment="1" applyProtection="1">
      <alignment horizontal="justify" vertical="center" wrapText="1"/>
    </xf>
    <xf numFmtId="169" fontId="7" fillId="2" borderId="10" xfId="2" applyFont="1" applyFill="1" applyBorder="1" applyAlignment="1" applyProtection="1">
      <alignment horizontal="center" vertical="center" wrapText="1"/>
    </xf>
    <xf numFmtId="169" fontId="7" fillId="7" borderId="10" xfId="2" applyFont="1" applyFill="1" applyBorder="1" applyAlignment="1" applyProtection="1">
      <alignment horizontal="center" vertical="center" wrapText="1"/>
      <protection locked="0"/>
    </xf>
    <xf numFmtId="169" fontId="7" fillId="0" borderId="10" xfId="2" applyFont="1" applyFill="1" applyBorder="1" applyAlignment="1" applyProtection="1">
      <alignment horizontal="center" vertical="center" wrapText="1"/>
    </xf>
    <xf numFmtId="9" fontId="7" fillId="0" borderId="10" xfId="3" applyFont="1" applyFill="1" applyBorder="1" applyAlignment="1" applyProtection="1">
      <alignment horizontal="center" vertical="center" textRotation="90" wrapText="1"/>
    </xf>
    <xf numFmtId="173" fontId="7" fillId="3" borderId="11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12" xfId="0" applyFill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9" fontId="9" fillId="0" borderId="7" xfId="3" applyFont="1" applyBorder="1" applyProtection="1"/>
    <xf numFmtId="3" fontId="0" fillId="0" borderId="7" xfId="0" applyNumberFormat="1" applyFont="1" applyBorder="1" applyAlignment="1" applyProtection="1"/>
    <xf numFmtId="3" fontId="0" fillId="3" borderId="8" xfId="0" applyNumberFormat="1" applyFont="1" applyFill="1" applyBorder="1" applyAlignment="1" applyProtection="1"/>
    <xf numFmtId="0" fontId="12" fillId="0" borderId="5" xfId="0" applyFont="1" applyBorder="1" applyAlignment="1" applyProtection="1">
      <alignment horizontal="left" vertical="top"/>
    </xf>
    <xf numFmtId="169" fontId="12" fillId="3" borderId="0" xfId="0" applyNumberFormat="1" applyFont="1" applyFill="1" applyBorder="1" applyAlignment="1" applyProtection="1">
      <alignment vertical="top"/>
    </xf>
    <xf numFmtId="3" fontId="0" fillId="3" borderId="0" xfId="0" applyNumberFormat="1" applyFill="1" applyProtection="1"/>
    <xf numFmtId="0" fontId="12" fillId="3" borderId="13" xfId="0" applyFont="1" applyFill="1" applyBorder="1" applyAlignment="1" applyProtection="1">
      <alignment vertical="top"/>
    </xf>
    <xf numFmtId="169" fontId="12" fillId="3" borderId="14" xfId="2" applyFont="1" applyFill="1" applyBorder="1" applyAlignment="1" applyProtection="1">
      <alignment vertical="top"/>
    </xf>
    <xf numFmtId="0" fontId="0" fillId="0" borderId="0" xfId="0" applyAlignment="1" applyProtection="1">
      <alignment horizontal="center" vertical="center" wrapText="1"/>
    </xf>
    <xf numFmtId="0" fontId="0" fillId="0" borderId="0" xfId="0" applyBorder="1" applyProtection="1"/>
    <xf numFmtId="0" fontId="0" fillId="3" borderId="0" xfId="0" applyFill="1" applyBorder="1" applyProtection="1"/>
    <xf numFmtId="174" fontId="17" fillId="0" borderId="0" xfId="0" applyNumberFormat="1" applyFont="1" applyBorder="1" applyAlignment="1">
      <alignment wrapText="1"/>
    </xf>
    <xf numFmtId="3" fontId="0" fillId="0" borderId="0" xfId="0" applyNumberFormat="1" applyBorder="1" applyProtection="1"/>
    <xf numFmtId="0" fontId="1" fillId="4" borderId="0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9" fontId="7" fillId="7" borderId="7" xfId="3" applyFont="1" applyFill="1" applyBorder="1" applyAlignment="1" applyProtection="1">
      <alignment horizontal="center" vertical="center" wrapText="1"/>
    </xf>
    <xf numFmtId="9" fontId="7" fillId="7" borderId="10" xfId="3" applyFont="1" applyFill="1" applyBorder="1" applyAlignment="1" applyProtection="1">
      <alignment horizontal="center" vertical="center"/>
    </xf>
    <xf numFmtId="169" fontId="17" fillId="0" borderId="0" xfId="0" applyNumberFormat="1" applyFont="1" applyProtection="1"/>
    <xf numFmtId="9" fontId="7" fillId="7" borderId="5" xfId="3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169" fontId="14" fillId="0" borderId="0" xfId="2" applyFont="1" applyProtection="1"/>
    <xf numFmtId="9" fontId="7" fillId="7" borderId="5" xfId="3" applyFont="1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vertical="center" wrapText="1"/>
    </xf>
    <xf numFmtId="0" fontId="8" fillId="0" borderId="5" xfId="0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9" fontId="9" fillId="0" borderId="7" xfId="3" applyFont="1" applyBorder="1" applyAlignment="1" applyProtection="1">
      <alignment horizontal="center" vertical="center"/>
    </xf>
    <xf numFmtId="169" fontId="18" fillId="0" borderId="0" xfId="2" applyFont="1" applyAlignment="1" applyProtection="1">
      <alignment vertical="center"/>
    </xf>
    <xf numFmtId="169" fontId="7" fillId="2" borderId="15" xfId="2" applyFont="1" applyFill="1" applyBorder="1" applyAlignment="1" applyProtection="1">
      <alignment horizontal="center" vertical="center" wrapText="1"/>
    </xf>
    <xf numFmtId="169" fontId="19" fillId="0" borderId="16" xfId="0" applyNumberFormat="1" applyFont="1" applyBorder="1" applyAlignment="1" applyProtection="1"/>
    <xf numFmtId="0" fontId="19" fillId="0" borderId="17" xfId="0" applyFont="1" applyBorder="1" applyAlignment="1" applyProtection="1"/>
    <xf numFmtId="0" fontId="19" fillId="0" borderId="18" xfId="0" applyFont="1" applyBorder="1" applyAlignment="1" applyProtection="1"/>
    <xf numFmtId="169" fontId="19" fillId="0" borderId="17" xfId="0" applyNumberFormat="1" applyFont="1" applyBorder="1" applyAlignment="1" applyProtection="1"/>
    <xf numFmtId="0" fontId="18" fillId="0" borderId="0" xfId="0" applyFont="1" applyProtection="1"/>
    <xf numFmtId="169" fontId="14" fillId="0" borderId="0" xfId="2" applyFont="1" applyProtection="1"/>
    <xf numFmtId="169" fontId="0" fillId="0" borderId="0" xfId="0" applyNumberFormat="1" applyProtection="1"/>
    <xf numFmtId="0" fontId="1" fillId="4" borderId="1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/>
    </xf>
    <xf numFmtId="0" fontId="2" fillId="3" borderId="21" xfId="0" applyFont="1" applyFill="1" applyBorder="1" applyAlignment="1" applyProtection="1">
      <alignment horizontal="left" vertical="center" wrapText="1"/>
    </xf>
    <xf numFmtId="0" fontId="2" fillId="3" borderId="26" xfId="0" applyFont="1" applyFill="1" applyBorder="1" applyAlignment="1" applyProtection="1">
      <alignment horizontal="left" vertical="center" wrapText="1"/>
    </xf>
    <xf numFmtId="0" fontId="2" fillId="3" borderId="27" xfId="0" applyFont="1" applyFill="1" applyBorder="1" applyAlignment="1" applyProtection="1">
      <alignment horizontal="left" vertical="center" wrapText="1"/>
    </xf>
    <xf numFmtId="0" fontId="2" fillId="0" borderId="28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27" xfId="0" applyFont="1" applyFill="1" applyBorder="1" applyAlignment="1" applyProtection="1">
      <alignment horizontal="left" vertical="center" wrapText="1"/>
      <protection locked="0"/>
    </xf>
    <xf numFmtId="0" fontId="2" fillId="0" borderId="28" xfId="0" applyFont="1" applyFill="1" applyBorder="1" applyAlignment="1" applyProtection="1">
      <alignment horizontal="left" vertical="center" wrapText="1"/>
    </xf>
    <xf numFmtId="0" fontId="2" fillId="0" borderId="26" xfId="0" applyFont="1" applyFill="1" applyBorder="1" applyAlignment="1" applyProtection="1">
      <alignment horizontal="left" vertical="center" wrapText="1"/>
    </xf>
    <xf numFmtId="0" fontId="2" fillId="0" borderId="27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5" borderId="0" xfId="0" applyFont="1" applyFill="1" applyBorder="1" applyAlignment="1" applyProtection="1">
      <alignment horizontal="center" vertical="center" wrapText="1"/>
    </xf>
    <xf numFmtId="0" fontId="3" fillId="6" borderId="23" xfId="0" applyFont="1" applyFill="1" applyBorder="1" applyAlignment="1" applyProtection="1">
      <alignment horizontal="justify" vertical="center" wrapText="1"/>
    </xf>
    <xf numFmtId="0" fontId="3" fillId="6" borderId="12" xfId="0" applyFont="1" applyFill="1" applyBorder="1" applyAlignment="1" applyProtection="1">
      <alignment horizontal="justify" vertical="center" wrapText="1"/>
    </xf>
    <xf numFmtId="0" fontId="3" fillId="6" borderId="25" xfId="0" applyFont="1" applyFill="1" applyBorder="1" applyAlignment="1" applyProtection="1">
      <alignment horizontal="justify" vertical="center" wrapText="1"/>
    </xf>
    <xf numFmtId="172" fontId="3" fillId="6" borderId="3" xfId="0" applyNumberFormat="1" applyFont="1" applyFill="1" applyBorder="1" applyAlignment="1" applyProtection="1">
      <alignment horizontal="center" vertical="center" wrapText="1"/>
    </xf>
    <xf numFmtId="172" fontId="3" fillId="6" borderId="5" xfId="0" applyNumberFormat="1" applyFont="1" applyFill="1" applyBorder="1" applyAlignment="1" applyProtection="1">
      <alignment horizontal="center" vertical="center" wrapText="1"/>
    </xf>
    <xf numFmtId="172" fontId="3" fillId="6" borderId="2" xfId="0" applyNumberFormat="1" applyFont="1" applyFill="1" applyBorder="1" applyAlignment="1" applyProtection="1">
      <alignment horizontal="center" vertical="center" wrapText="1"/>
    </xf>
    <xf numFmtId="0" fontId="3" fillId="6" borderId="3" xfId="0" applyFont="1" applyFill="1" applyBorder="1" applyAlignment="1" applyProtection="1">
      <alignment horizontal="center" vertical="center" wrapText="1"/>
    </xf>
    <xf numFmtId="0" fontId="3" fillId="6" borderId="5" xfId="0" applyFont="1" applyFill="1" applyBorder="1" applyAlignment="1" applyProtection="1">
      <alignment horizontal="center" vertical="center" wrapText="1"/>
    </xf>
    <xf numFmtId="0" fontId="3" fillId="6" borderId="2" xfId="0" applyFont="1" applyFill="1" applyBorder="1" applyAlignment="1" applyProtection="1">
      <alignment horizontal="center" vertical="center" wrapText="1"/>
    </xf>
    <xf numFmtId="4" fontId="4" fillId="7" borderId="3" xfId="0" applyNumberFormat="1" applyFont="1" applyFill="1" applyBorder="1" applyAlignment="1" applyProtection="1">
      <alignment horizontal="center" vertical="center" textRotation="90" wrapText="1"/>
    </xf>
    <xf numFmtId="4" fontId="4" fillId="7" borderId="5" xfId="0" applyNumberFormat="1" applyFont="1" applyFill="1" applyBorder="1" applyAlignment="1" applyProtection="1">
      <alignment horizontal="center" vertical="center" textRotation="90" wrapText="1"/>
    </xf>
    <xf numFmtId="4" fontId="4" fillId="7" borderId="2" xfId="0" applyNumberFormat="1" applyFont="1" applyFill="1" applyBorder="1" applyAlignment="1" applyProtection="1">
      <alignment horizontal="center" vertical="center" textRotation="90" wrapText="1"/>
    </xf>
    <xf numFmtId="0" fontId="4" fillId="7" borderId="3" xfId="0" applyFont="1" applyFill="1" applyBorder="1" applyAlignment="1" applyProtection="1">
      <alignment horizontal="center" vertical="center" textRotation="90" wrapText="1"/>
    </xf>
    <xf numFmtId="0" fontId="4" fillId="7" borderId="5" xfId="0" applyFont="1" applyFill="1" applyBorder="1" applyAlignment="1" applyProtection="1">
      <alignment horizontal="center" vertical="center" textRotation="90" wrapText="1"/>
    </xf>
    <xf numFmtId="0" fontId="4" fillId="7" borderId="2" xfId="0" applyFont="1" applyFill="1" applyBorder="1" applyAlignment="1" applyProtection="1">
      <alignment horizontal="center" vertical="center" textRotation="90" wrapText="1"/>
    </xf>
    <xf numFmtId="0" fontId="5" fillId="7" borderId="3" xfId="0" applyFont="1" applyFill="1" applyBorder="1" applyAlignment="1" applyProtection="1">
      <alignment horizontal="center" vertical="center" textRotation="90" wrapText="1"/>
    </xf>
    <xf numFmtId="0" fontId="5" fillId="7" borderId="5" xfId="0" applyFont="1" applyFill="1" applyBorder="1" applyAlignment="1" applyProtection="1">
      <alignment horizontal="center" vertical="center" textRotation="90" wrapText="1"/>
    </xf>
    <xf numFmtId="0" fontId="5" fillId="7" borderId="2" xfId="0" applyFont="1" applyFill="1" applyBorder="1" applyAlignment="1" applyProtection="1">
      <alignment horizontal="center" vertical="center" textRotation="90" wrapText="1"/>
    </xf>
    <xf numFmtId="3" fontId="3" fillId="6" borderId="3" xfId="0" applyNumberFormat="1" applyFont="1" applyFill="1" applyBorder="1" applyAlignment="1" applyProtection="1">
      <alignment horizontal="center" vertical="center"/>
    </xf>
    <xf numFmtId="0" fontId="15" fillId="6" borderId="4" xfId="0" applyFont="1" applyFill="1" applyBorder="1" applyAlignment="1" applyProtection="1">
      <alignment horizontal="center" vertical="center" wrapText="1"/>
    </xf>
    <xf numFmtId="0" fontId="15" fillId="6" borderId="6" xfId="0" applyFont="1" applyFill="1" applyBorder="1" applyAlignment="1" applyProtection="1">
      <alignment horizontal="center" vertical="center" wrapText="1"/>
    </xf>
    <xf numFmtId="0" fontId="15" fillId="6" borderId="24" xfId="0" applyFont="1" applyFill="1" applyBorder="1" applyAlignment="1" applyProtection="1">
      <alignment horizontal="center" vertical="center" wrapText="1"/>
    </xf>
    <xf numFmtId="3" fontId="4" fillId="6" borderId="5" xfId="0" applyNumberFormat="1" applyFont="1" applyFill="1" applyBorder="1" applyAlignment="1" applyProtection="1">
      <alignment horizontal="center" vertical="center" wrapText="1"/>
    </xf>
    <xf numFmtId="3" fontId="4" fillId="6" borderId="5" xfId="0" applyNumberFormat="1" applyFont="1" applyFill="1" applyBorder="1" applyAlignment="1" applyProtection="1">
      <alignment horizontal="center" vertical="center" textRotation="90" wrapText="1"/>
    </xf>
    <xf numFmtId="3" fontId="4" fillId="6" borderId="2" xfId="0" applyNumberFormat="1" applyFont="1" applyFill="1" applyBorder="1" applyAlignment="1" applyProtection="1">
      <alignment horizontal="center" vertical="center" textRotation="90" wrapText="1"/>
    </xf>
    <xf numFmtId="0" fontId="0" fillId="3" borderId="20" xfId="0" applyFill="1" applyBorder="1" applyAlignment="1" applyProtection="1">
      <alignment horizontal="center" vertical="center" wrapText="1"/>
    </xf>
    <xf numFmtId="0" fontId="0" fillId="3" borderId="21" xfId="0" applyFill="1" applyBorder="1" applyAlignment="1" applyProtection="1">
      <alignment horizontal="center" vertical="center" wrapText="1"/>
    </xf>
    <xf numFmtId="0" fontId="0" fillId="3" borderId="22" xfId="0" applyFill="1" applyBorder="1" applyAlignment="1" applyProtection="1">
      <alignment horizontal="center" vertical="center" wrapText="1"/>
    </xf>
    <xf numFmtId="0" fontId="8" fillId="3" borderId="23" xfId="0" applyFont="1" applyFill="1" applyBorder="1" applyAlignment="1" applyProtection="1">
      <alignment horizontal="center" vertical="center" wrapText="1"/>
    </xf>
    <xf numFmtId="0" fontId="8" fillId="3" borderId="12" xfId="0" applyFont="1" applyFill="1" applyBorder="1" applyAlignment="1" applyProtection="1">
      <alignment horizontal="center" vertical="center" wrapText="1"/>
    </xf>
    <xf numFmtId="0" fontId="8" fillId="3" borderId="19" xfId="0" applyFont="1" applyFill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9" fontId="7" fillId="7" borderId="3" xfId="3" applyFont="1" applyFill="1" applyBorder="1" applyAlignment="1" applyProtection="1">
      <alignment horizontal="center" vertical="center" wrapText="1"/>
    </xf>
    <xf numFmtId="9" fontId="7" fillId="7" borderId="5" xfId="3" applyFont="1" applyFill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9" fontId="7" fillId="7" borderId="15" xfId="3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top"/>
    </xf>
    <xf numFmtId="9" fontId="7" fillId="7" borderId="2" xfId="3" applyFont="1" applyFill="1" applyBorder="1" applyAlignment="1" applyProtection="1">
      <alignment horizontal="center" vertical="center" wrapText="1"/>
    </xf>
    <xf numFmtId="9" fontId="7" fillId="7" borderId="10" xfId="3" applyFont="1" applyFill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top"/>
    </xf>
    <xf numFmtId="0" fontId="10" fillId="0" borderId="19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left" wrapText="1"/>
    </xf>
    <xf numFmtId="0" fontId="0" fillId="0" borderId="5" xfId="0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 vertical="top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38100</xdr:rowOff>
    </xdr:from>
    <xdr:to>
      <xdr:col>16</xdr:col>
      <xdr:colOff>85725</xdr:colOff>
      <xdr:row>2</xdr:row>
      <xdr:rowOff>171450</xdr:rowOff>
    </xdr:to>
    <xdr:pic>
      <xdr:nvPicPr>
        <xdr:cNvPr id="1067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0" y="38100"/>
          <a:ext cx="8763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1809750</xdr:colOff>
      <xdr:row>0</xdr:row>
      <xdr:rowOff>19050</xdr:rowOff>
    </xdr:from>
    <xdr:to>
      <xdr:col>5</xdr:col>
      <xdr:colOff>47625</xdr:colOff>
      <xdr:row>2</xdr:row>
      <xdr:rowOff>171450</xdr:rowOff>
    </xdr:to>
    <xdr:pic>
      <xdr:nvPicPr>
        <xdr:cNvPr id="1068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9050"/>
          <a:ext cx="457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X58"/>
  <sheetViews>
    <sheetView tabSelected="1" view="pageBreakPreview" topLeftCell="F37" zoomScale="125" zoomScaleNormal="125" zoomScaleSheetLayoutView="125" zoomScalePageLayoutView="80" workbookViewId="0">
      <selection activeCell="S47" sqref="S47"/>
    </sheetView>
  </sheetViews>
  <sheetFormatPr baseColWidth="10" defaultRowHeight="15" x14ac:dyDescent="0.25"/>
  <cols>
    <col min="1" max="1" width="5.85546875" style="1" customWidth="1"/>
    <col min="2" max="2" width="25" style="1" customWidth="1"/>
    <col min="3" max="4" width="27.28515625" style="6" customWidth="1"/>
    <col min="5" max="5" width="6" style="50" customWidth="1"/>
    <col min="6" max="7" width="6" style="69" customWidth="1"/>
    <col min="8" max="8" width="6" style="6" customWidth="1"/>
    <col min="9" max="9" width="8.28515625" style="69" customWidth="1"/>
    <col min="10" max="10" width="34.7109375" style="6" customWidth="1"/>
    <col min="11" max="18" width="10.85546875" style="6" customWidth="1"/>
    <col min="19" max="19" width="14.140625" style="6" customWidth="1"/>
    <col min="20" max="20" width="13.42578125" style="6" customWidth="1"/>
    <col min="21" max="21" width="13.28515625" style="6" customWidth="1"/>
    <col min="22" max="22" width="54" style="1" customWidth="1"/>
    <col min="23" max="23" width="11.42578125" style="6"/>
    <col min="24" max="24" width="19" style="6" customWidth="1"/>
    <col min="25" max="241" width="11.42578125" style="6"/>
    <col min="242" max="242" width="4.42578125" style="6" customWidth="1"/>
    <col min="243" max="243" width="15.85546875" style="6" customWidth="1"/>
    <col min="244" max="244" width="16.42578125" style="6" customWidth="1"/>
    <col min="245" max="245" width="27.7109375" style="6" customWidth="1"/>
    <col min="246" max="246" width="10" style="6" customWidth="1"/>
    <col min="247" max="16384" width="11.42578125" style="6"/>
  </cols>
  <sheetData>
    <row r="1" spans="1:22" s="1" customFormat="1" ht="15" customHeight="1" x14ac:dyDescent="0.25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s="1" customFormat="1" ht="15" customHeight="1" x14ac:dyDescent="0.25">
      <c r="A2" s="80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s="1" customFormat="1" ht="15" customHeight="1" x14ac:dyDescent="0.25">
      <c r="A3" s="2"/>
      <c r="B3" s="3"/>
      <c r="C3" s="3"/>
      <c r="D3" s="3"/>
      <c r="E3" s="55"/>
      <c r="F3" s="55"/>
      <c r="G3" s="55"/>
      <c r="H3" s="3"/>
      <c r="I3" s="5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4" customFormat="1" ht="24" customHeight="1" x14ac:dyDescent="0.25">
      <c r="A4" s="82" t="s">
        <v>2</v>
      </c>
      <c r="B4" s="83"/>
      <c r="C4" s="83"/>
      <c r="D4" s="83"/>
      <c r="E4" s="83"/>
      <c r="F4" s="84"/>
      <c r="G4" s="85" t="s">
        <v>3</v>
      </c>
      <c r="H4" s="86"/>
      <c r="I4" s="86"/>
      <c r="J4" s="86"/>
      <c r="K4" s="86"/>
      <c r="L4" s="87"/>
      <c r="M4" s="85" t="s">
        <v>104</v>
      </c>
      <c r="N4" s="86"/>
      <c r="O4" s="86"/>
      <c r="P4" s="87"/>
      <c r="Q4" s="88" t="s">
        <v>4</v>
      </c>
      <c r="R4" s="89"/>
      <c r="S4" s="89"/>
      <c r="T4" s="89"/>
      <c r="U4" s="89"/>
      <c r="V4" s="90"/>
    </row>
    <row r="5" spans="1:22" s="4" customFormat="1" ht="24" customHeight="1" x14ac:dyDescent="0.25">
      <c r="A5" s="91" t="s">
        <v>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2" t="s">
        <v>6</v>
      </c>
      <c r="N5" s="92"/>
      <c r="O5" s="92"/>
      <c r="P5" s="92"/>
      <c r="Q5" s="92"/>
      <c r="R5" s="92"/>
      <c r="S5" s="92"/>
      <c r="T5" s="92"/>
      <c r="U5" s="92"/>
      <c r="V5" s="92"/>
    </row>
    <row r="6" spans="1:22" s="4" customFormat="1" ht="6" customHeight="1" thickBot="1" x14ac:dyDescent="0.3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5"/>
    </row>
    <row r="7" spans="1:22" ht="15.75" customHeight="1" x14ac:dyDescent="0.25">
      <c r="A7" s="94" t="s">
        <v>7</v>
      </c>
      <c r="B7" s="97" t="s">
        <v>8</v>
      </c>
      <c r="C7" s="97" t="s">
        <v>9</v>
      </c>
      <c r="D7" s="100" t="s">
        <v>10</v>
      </c>
      <c r="E7" s="103" t="s">
        <v>11</v>
      </c>
      <c r="F7" s="103" t="s">
        <v>12</v>
      </c>
      <c r="G7" s="106" t="s">
        <v>13</v>
      </c>
      <c r="H7" s="106" t="s">
        <v>14</v>
      </c>
      <c r="I7" s="109" t="s">
        <v>15</v>
      </c>
      <c r="J7" s="100" t="s">
        <v>16</v>
      </c>
      <c r="K7" s="112" t="s">
        <v>17</v>
      </c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3" t="s">
        <v>18</v>
      </c>
    </row>
    <row r="8" spans="1:22" ht="27" customHeight="1" x14ac:dyDescent="0.25">
      <c r="A8" s="95"/>
      <c r="B8" s="98"/>
      <c r="C8" s="98"/>
      <c r="D8" s="101"/>
      <c r="E8" s="104"/>
      <c r="F8" s="104"/>
      <c r="G8" s="107"/>
      <c r="H8" s="107"/>
      <c r="I8" s="110"/>
      <c r="J8" s="101"/>
      <c r="K8" s="116" t="s">
        <v>19</v>
      </c>
      <c r="L8" s="116"/>
      <c r="M8" s="116" t="s">
        <v>20</v>
      </c>
      <c r="N8" s="116"/>
      <c r="O8" s="116" t="s">
        <v>21</v>
      </c>
      <c r="P8" s="116"/>
      <c r="Q8" s="116" t="s">
        <v>22</v>
      </c>
      <c r="R8" s="116"/>
      <c r="S8" s="116" t="s">
        <v>23</v>
      </c>
      <c r="T8" s="116"/>
      <c r="U8" s="117" t="s">
        <v>24</v>
      </c>
      <c r="V8" s="114"/>
    </row>
    <row r="9" spans="1:22" ht="27" customHeight="1" thickBot="1" x14ac:dyDescent="0.3">
      <c r="A9" s="96"/>
      <c r="B9" s="99"/>
      <c r="C9" s="99"/>
      <c r="D9" s="102"/>
      <c r="E9" s="105"/>
      <c r="F9" s="105"/>
      <c r="G9" s="108"/>
      <c r="H9" s="108"/>
      <c r="I9" s="111"/>
      <c r="J9" s="102"/>
      <c r="K9" s="7" t="s">
        <v>25</v>
      </c>
      <c r="L9" s="8" t="s">
        <v>26</v>
      </c>
      <c r="M9" s="7" t="s">
        <v>25</v>
      </c>
      <c r="N9" s="8" t="s">
        <v>26</v>
      </c>
      <c r="O9" s="7" t="s">
        <v>25</v>
      </c>
      <c r="P9" s="8" t="s">
        <v>26</v>
      </c>
      <c r="Q9" s="7" t="s">
        <v>25</v>
      </c>
      <c r="R9" s="8" t="s">
        <v>26</v>
      </c>
      <c r="S9" s="7" t="s">
        <v>25</v>
      </c>
      <c r="T9" s="8" t="s">
        <v>26</v>
      </c>
      <c r="U9" s="118"/>
      <c r="V9" s="115"/>
    </row>
    <row r="10" spans="1:22" ht="23.25" customHeight="1" x14ac:dyDescent="0.25">
      <c r="A10" s="119">
        <v>1</v>
      </c>
      <c r="B10" s="122" t="s">
        <v>27</v>
      </c>
      <c r="C10" s="125" t="s">
        <v>28</v>
      </c>
      <c r="D10" s="125" t="s">
        <v>29</v>
      </c>
      <c r="E10" s="125">
        <v>19</v>
      </c>
      <c r="F10" s="125">
        <v>23</v>
      </c>
      <c r="G10" s="127">
        <v>20</v>
      </c>
      <c r="H10" s="127"/>
      <c r="I10" s="129">
        <f>+H10/G10*100</f>
        <v>0</v>
      </c>
      <c r="J10" s="9" t="s">
        <v>30</v>
      </c>
      <c r="K10" s="10">
        <v>664240500.10000002</v>
      </c>
      <c r="L10" s="11"/>
      <c r="M10" s="10">
        <v>129884518</v>
      </c>
      <c r="N10" s="11"/>
      <c r="O10" s="10"/>
      <c r="P10" s="11"/>
      <c r="Q10" s="10"/>
      <c r="R10" s="11"/>
      <c r="S10" s="12">
        <f>+K10+M10+O10+Q10</f>
        <v>794125018.10000002</v>
      </c>
      <c r="T10" s="12">
        <f>+L10+N10+P10+R10</f>
        <v>0</v>
      </c>
      <c r="U10" s="13">
        <f t="shared" ref="U10:U23" si="0">+T10/S10*100</f>
        <v>0</v>
      </c>
      <c r="V10" s="14"/>
    </row>
    <row r="11" spans="1:22" ht="45" x14ac:dyDescent="0.25">
      <c r="A11" s="120"/>
      <c r="B11" s="123"/>
      <c r="C11" s="126"/>
      <c r="D11" s="126"/>
      <c r="E11" s="126"/>
      <c r="F11" s="126"/>
      <c r="G11" s="128"/>
      <c r="H11" s="128"/>
      <c r="I11" s="130"/>
      <c r="J11" s="16" t="s">
        <v>31</v>
      </c>
      <c r="K11" s="17">
        <v>15004000</v>
      </c>
      <c r="L11" s="18"/>
      <c r="M11" s="17"/>
      <c r="N11" s="18"/>
      <c r="O11" s="17"/>
      <c r="P11" s="18"/>
      <c r="Q11" s="17">
        <v>1437879</v>
      </c>
      <c r="R11" s="18"/>
      <c r="S11" s="19">
        <f t="shared" ref="S11:S46" si="1">+K11+M11+O11+Q11</f>
        <v>16441879</v>
      </c>
      <c r="T11" s="19">
        <f t="shared" ref="T11:T46" si="2">+L11+N11+P11+R11</f>
        <v>0</v>
      </c>
      <c r="U11" s="20">
        <f t="shared" si="0"/>
        <v>0</v>
      </c>
      <c r="V11" s="21"/>
    </row>
    <row r="12" spans="1:22" ht="45" x14ac:dyDescent="0.25">
      <c r="A12" s="120"/>
      <c r="B12" s="123"/>
      <c r="C12" s="126"/>
      <c r="D12" s="126"/>
      <c r="E12" s="126"/>
      <c r="F12" s="126"/>
      <c r="G12" s="128"/>
      <c r="H12" s="128"/>
      <c r="I12" s="130"/>
      <c r="J12" s="16" t="s">
        <v>32</v>
      </c>
      <c r="K12" s="17">
        <v>24996000</v>
      </c>
      <c r="L12" s="18"/>
      <c r="M12" s="71"/>
      <c r="N12" s="18"/>
      <c r="O12" s="17"/>
      <c r="P12" s="18"/>
      <c r="Q12" s="17"/>
      <c r="R12" s="18"/>
      <c r="S12" s="19">
        <f t="shared" si="1"/>
        <v>24996000</v>
      </c>
      <c r="T12" s="19">
        <f t="shared" si="2"/>
        <v>0</v>
      </c>
      <c r="U12" s="20">
        <f t="shared" si="0"/>
        <v>0</v>
      </c>
      <c r="V12" s="22"/>
    </row>
    <row r="13" spans="1:22" ht="33.75" x14ac:dyDescent="0.25">
      <c r="A13" s="120"/>
      <c r="B13" s="123"/>
      <c r="C13" s="126"/>
      <c r="D13" s="126"/>
      <c r="E13" s="126"/>
      <c r="F13" s="126"/>
      <c r="G13" s="128"/>
      <c r="H13" s="128"/>
      <c r="I13" s="130"/>
      <c r="J13" s="16" t="s">
        <v>33</v>
      </c>
      <c r="K13" s="17">
        <v>15000000</v>
      </c>
      <c r="L13" s="18"/>
      <c r="M13" s="17"/>
      <c r="N13" s="18"/>
      <c r="O13" s="17"/>
      <c r="P13" s="18"/>
      <c r="Q13" s="17"/>
      <c r="R13" s="18"/>
      <c r="S13" s="19">
        <f t="shared" si="1"/>
        <v>15000000</v>
      </c>
      <c r="T13" s="19">
        <f t="shared" si="2"/>
        <v>0</v>
      </c>
      <c r="U13" s="20">
        <f t="shared" si="0"/>
        <v>0</v>
      </c>
      <c r="V13" s="22"/>
    </row>
    <row r="14" spans="1:22" ht="23.25" customHeight="1" x14ac:dyDescent="0.25">
      <c r="A14" s="120"/>
      <c r="B14" s="123"/>
      <c r="C14" s="126" t="s">
        <v>34</v>
      </c>
      <c r="D14" s="126" t="s">
        <v>35</v>
      </c>
      <c r="E14" s="131">
        <v>89</v>
      </c>
      <c r="F14" s="126">
        <f>133*4</f>
        <v>532</v>
      </c>
      <c r="G14" s="128">
        <v>133</v>
      </c>
      <c r="H14" s="128"/>
      <c r="I14" s="130">
        <f>+H14/G14*100</f>
        <v>0</v>
      </c>
      <c r="J14" s="16" t="s">
        <v>36</v>
      </c>
      <c r="K14" s="17">
        <v>83775618</v>
      </c>
      <c r="L14" s="18"/>
      <c r="M14" s="17"/>
      <c r="N14" s="18"/>
      <c r="O14" s="17"/>
      <c r="P14" s="18"/>
      <c r="Q14" s="17"/>
      <c r="R14" s="18"/>
      <c r="S14" s="19">
        <f t="shared" si="1"/>
        <v>83775618</v>
      </c>
      <c r="T14" s="19">
        <f t="shared" si="2"/>
        <v>0</v>
      </c>
      <c r="U14" s="20">
        <f t="shared" si="0"/>
        <v>0</v>
      </c>
      <c r="V14" s="22"/>
    </row>
    <row r="15" spans="1:22" ht="23.25" customHeight="1" x14ac:dyDescent="0.25">
      <c r="A15" s="120"/>
      <c r="B15" s="123"/>
      <c r="C15" s="126"/>
      <c r="D15" s="126"/>
      <c r="E15" s="131"/>
      <c r="F15" s="126"/>
      <c r="G15" s="128"/>
      <c r="H15" s="128"/>
      <c r="I15" s="130"/>
      <c r="J15" s="16" t="s">
        <v>37</v>
      </c>
      <c r="K15" s="17">
        <v>200000000</v>
      </c>
      <c r="L15" s="18"/>
      <c r="M15" s="17"/>
      <c r="N15" s="18"/>
      <c r="O15" s="17"/>
      <c r="P15" s="18"/>
      <c r="Q15" s="17"/>
      <c r="R15" s="18"/>
      <c r="S15" s="19">
        <f t="shared" si="1"/>
        <v>200000000</v>
      </c>
      <c r="T15" s="19">
        <f t="shared" si="2"/>
        <v>0</v>
      </c>
      <c r="U15" s="20">
        <f t="shared" si="0"/>
        <v>0</v>
      </c>
      <c r="V15" s="22"/>
    </row>
    <row r="16" spans="1:22" ht="45.75" thickBot="1" x14ac:dyDescent="0.3">
      <c r="A16" s="121"/>
      <c r="B16" s="124"/>
      <c r="C16" s="23" t="s">
        <v>38</v>
      </c>
      <c r="D16" s="23" t="s">
        <v>39</v>
      </c>
      <c r="E16" s="57">
        <v>2</v>
      </c>
      <c r="F16" s="57">
        <v>4</v>
      </c>
      <c r="G16" s="66">
        <v>1</v>
      </c>
      <c r="H16" s="66"/>
      <c r="I16" s="58">
        <f t="shared" ref="I16:I23" si="3">+H16/G16*100</f>
        <v>0</v>
      </c>
      <c r="J16" s="24" t="s">
        <v>40</v>
      </c>
      <c r="K16" s="25">
        <v>150000000</v>
      </c>
      <c r="L16" s="26"/>
      <c r="M16" s="25"/>
      <c r="N16" s="26"/>
      <c r="O16" s="25"/>
      <c r="P16" s="26"/>
      <c r="Q16" s="25"/>
      <c r="R16" s="26"/>
      <c r="S16" s="27">
        <f t="shared" si="1"/>
        <v>150000000</v>
      </c>
      <c r="T16" s="27">
        <f t="shared" si="2"/>
        <v>0</v>
      </c>
      <c r="U16" s="28">
        <f t="shared" si="0"/>
        <v>0</v>
      </c>
      <c r="V16" s="29"/>
    </row>
    <row r="17" spans="1:22" ht="33.75" x14ac:dyDescent="0.25">
      <c r="A17" s="30">
        <v>2</v>
      </c>
      <c r="B17" s="132" t="s">
        <v>41</v>
      </c>
      <c r="C17" s="31" t="s">
        <v>42</v>
      </c>
      <c r="D17" s="31" t="s">
        <v>43</v>
      </c>
      <c r="E17" s="41">
        <v>0</v>
      </c>
      <c r="F17" s="41">
        <v>1</v>
      </c>
      <c r="G17" s="62">
        <v>1</v>
      </c>
      <c r="H17" s="67"/>
      <c r="I17" s="59">
        <f t="shared" si="3"/>
        <v>0</v>
      </c>
      <c r="J17" s="32" t="s">
        <v>112</v>
      </c>
      <c r="K17" s="17">
        <v>29325645</v>
      </c>
      <c r="L17" s="34"/>
      <c r="M17" s="33"/>
      <c r="N17" s="34"/>
      <c r="O17" s="33"/>
      <c r="P17" s="34"/>
      <c r="Q17" s="33"/>
      <c r="R17" s="34"/>
      <c r="S17" s="35">
        <f t="shared" si="1"/>
        <v>29325645</v>
      </c>
      <c r="T17" s="35">
        <f t="shared" si="2"/>
        <v>0</v>
      </c>
      <c r="U17" s="36">
        <f t="shared" si="0"/>
        <v>0</v>
      </c>
      <c r="V17" s="37"/>
    </row>
    <row r="18" spans="1:22" ht="45" x14ac:dyDescent="0.25">
      <c r="A18" s="38"/>
      <c r="B18" s="133"/>
      <c r="C18" s="39" t="s">
        <v>44</v>
      </c>
      <c r="D18" s="39" t="s">
        <v>45</v>
      </c>
      <c r="E18" s="15">
        <v>3</v>
      </c>
      <c r="F18" s="15">
        <v>6</v>
      </c>
      <c r="G18" s="56">
        <v>6</v>
      </c>
      <c r="H18" s="68"/>
      <c r="I18" s="61">
        <f t="shared" si="3"/>
        <v>0</v>
      </c>
      <c r="J18" s="16" t="s">
        <v>46</v>
      </c>
      <c r="K18" s="17">
        <v>101261216</v>
      </c>
      <c r="L18" s="18"/>
      <c r="M18" s="17"/>
      <c r="N18" s="18"/>
      <c r="O18" s="17"/>
      <c r="P18" s="18"/>
      <c r="Q18" s="17"/>
      <c r="R18" s="18"/>
      <c r="S18" s="35">
        <f t="shared" si="1"/>
        <v>101261216</v>
      </c>
      <c r="T18" s="35">
        <f t="shared" si="2"/>
        <v>0</v>
      </c>
      <c r="U18" s="20">
        <f t="shared" si="0"/>
        <v>0</v>
      </c>
      <c r="V18" s="22"/>
    </row>
    <row r="19" spans="1:22" ht="56.25" x14ac:dyDescent="0.25">
      <c r="A19" s="38"/>
      <c r="B19" s="133"/>
      <c r="C19" s="39" t="s">
        <v>47</v>
      </c>
      <c r="D19" s="39" t="s">
        <v>48</v>
      </c>
      <c r="E19" s="15">
        <v>0</v>
      </c>
      <c r="F19" s="15">
        <v>100</v>
      </c>
      <c r="G19" s="56">
        <v>100</v>
      </c>
      <c r="H19" s="68"/>
      <c r="I19" s="61">
        <f t="shared" si="3"/>
        <v>0</v>
      </c>
      <c r="J19" s="16" t="s">
        <v>49</v>
      </c>
      <c r="K19" s="17">
        <v>0</v>
      </c>
      <c r="L19" s="18"/>
      <c r="M19" s="17"/>
      <c r="N19" s="18"/>
      <c r="O19" s="17"/>
      <c r="P19" s="18"/>
      <c r="Q19" s="17"/>
      <c r="R19" s="18"/>
      <c r="S19" s="19">
        <f t="shared" si="1"/>
        <v>0</v>
      </c>
      <c r="T19" s="19">
        <f t="shared" si="2"/>
        <v>0</v>
      </c>
      <c r="U19" s="20" t="e">
        <f t="shared" si="0"/>
        <v>#DIV/0!</v>
      </c>
      <c r="V19" s="22"/>
    </row>
    <row r="20" spans="1:22" ht="45" x14ac:dyDescent="0.25">
      <c r="A20" s="38"/>
      <c r="B20" s="133"/>
      <c r="C20" s="39" t="s">
        <v>50</v>
      </c>
      <c r="D20" s="39" t="s">
        <v>51</v>
      </c>
      <c r="E20" s="15">
        <v>0</v>
      </c>
      <c r="F20" s="15">
        <v>4</v>
      </c>
      <c r="G20" s="56">
        <v>1</v>
      </c>
      <c r="H20" s="68"/>
      <c r="I20" s="61">
        <f t="shared" si="3"/>
        <v>0</v>
      </c>
      <c r="J20" s="16" t="s">
        <v>105</v>
      </c>
      <c r="K20" s="72">
        <v>40000000</v>
      </c>
      <c r="L20" s="18"/>
      <c r="M20" s="17"/>
      <c r="N20" s="18"/>
      <c r="O20" s="17"/>
      <c r="P20" s="18"/>
      <c r="Q20" s="17"/>
      <c r="R20" s="18"/>
      <c r="S20" s="19">
        <f t="shared" si="1"/>
        <v>40000000</v>
      </c>
      <c r="T20" s="19">
        <f t="shared" si="2"/>
        <v>0</v>
      </c>
      <c r="U20" s="20">
        <f t="shared" si="0"/>
        <v>0</v>
      </c>
      <c r="V20" s="21"/>
    </row>
    <row r="21" spans="1:22" ht="56.25" x14ac:dyDescent="0.25">
      <c r="A21" s="38"/>
      <c r="B21" s="133"/>
      <c r="C21" s="39" t="s">
        <v>52</v>
      </c>
      <c r="D21" s="39" t="s">
        <v>53</v>
      </c>
      <c r="E21" s="15">
        <v>0</v>
      </c>
      <c r="F21" s="15">
        <v>40</v>
      </c>
      <c r="G21" s="56">
        <v>10</v>
      </c>
      <c r="H21" s="68"/>
      <c r="I21" s="61">
        <f t="shared" si="3"/>
        <v>0</v>
      </c>
      <c r="J21" s="16" t="s">
        <v>54</v>
      </c>
      <c r="K21" s="17">
        <v>0</v>
      </c>
      <c r="L21" s="18"/>
      <c r="M21" s="17"/>
      <c r="N21" s="18"/>
      <c r="O21" s="17"/>
      <c r="P21" s="18"/>
      <c r="Q21" s="17"/>
      <c r="R21" s="18"/>
      <c r="S21" s="19">
        <f t="shared" si="1"/>
        <v>0</v>
      </c>
      <c r="T21" s="19">
        <f t="shared" si="2"/>
        <v>0</v>
      </c>
      <c r="U21" s="20" t="e">
        <f t="shared" si="0"/>
        <v>#DIV/0!</v>
      </c>
      <c r="V21" s="22"/>
    </row>
    <row r="22" spans="1:22" ht="56.25" x14ac:dyDescent="0.25">
      <c r="A22" s="38"/>
      <c r="B22" s="133"/>
      <c r="C22" s="39" t="s">
        <v>55</v>
      </c>
      <c r="D22" s="39" t="s">
        <v>56</v>
      </c>
      <c r="E22" s="15">
        <v>0</v>
      </c>
      <c r="F22" s="15">
        <v>40</v>
      </c>
      <c r="G22" s="56">
        <v>40</v>
      </c>
      <c r="H22" s="68"/>
      <c r="I22" s="61">
        <f t="shared" si="3"/>
        <v>0</v>
      </c>
      <c r="J22" s="16" t="s">
        <v>57</v>
      </c>
      <c r="K22" s="17">
        <v>0</v>
      </c>
      <c r="L22" s="18"/>
      <c r="M22" s="17"/>
      <c r="N22" s="18"/>
      <c r="O22" s="17"/>
      <c r="P22" s="18"/>
      <c r="Q22" s="17"/>
      <c r="R22" s="18"/>
      <c r="S22" s="19">
        <f t="shared" si="1"/>
        <v>0</v>
      </c>
      <c r="T22" s="19">
        <f t="shared" si="2"/>
        <v>0</v>
      </c>
      <c r="U22" s="20" t="e">
        <f t="shared" si="0"/>
        <v>#DIV/0!</v>
      </c>
      <c r="V22" s="22"/>
    </row>
    <row r="23" spans="1:22" ht="56.25" x14ac:dyDescent="0.25">
      <c r="A23" s="38"/>
      <c r="B23" s="133"/>
      <c r="C23" s="39" t="s">
        <v>58</v>
      </c>
      <c r="D23" s="39" t="s">
        <v>59</v>
      </c>
      <c r="E23" s="15">
        <v>0</v>
      </c>
      <c r="F23" s="15">
        <v>4</v>
      </c>
      <c r="G23" s="56">
        <v>1</v>
      </c>
      <c r="H23" s="68"/>
      <c r="I23" s="61">
        <f t="shared" si="3"/>
        <v>0</v>
      </c>
      <c r="J23" s="16" t="s">
        <v>100</v>
      </c>
      <c r="K23" s="17">
        <v>0</v>
      </c>
      <c r="L23" s="18"/>
      <c r="M23" s="17"/>
      <c r="N23" s="18"/>
      <c r="O23" s="17"/>
      <c r="P23" s="18"/>
      <c r="Q23" s="17"/>
      <c r="R23" s="18"/>
      <c r="S23" s="19">
        <f t="shared" si="1"/>
        <v>0</v>
      </c>
      <c r="T23" s="19">
        <f t="shared" si="2"/>
        <v>0</v>
      </c>
      <c r="U23" s="20" t="e">
        <f t="shared" si="0"/>
        <v>#DIV/0!</v>
      </c>
      <c r="V23" s="21"/>
    </row>
    <row r="24" spans="1:22" ht="23.25" customHeight="1" x14ac:dyDescent="0.25">
      <c r="A24" s="134"/>
      <c r="B24" s="133"/>
      <c r="C24" s="135"/>
      <c r="D24" s="135"/>
      <c r="E24" s="135"/>
      <c r="F24" s="135"/>
      <c r="G24" s="136"/>
      <c r="H24" s="136"/>
      <c r="I24" s="137"/>
      <c r="J24" s="16" t="s">
        <v>107</v>
      </c>
      <c r="K24" s="17">
        <v>110996819</v>
      </c>
      <c r="L24" s="18"/>
      <c r="M24" s="17"/>
      <c r="N24" s="18"/>
      <c r="O24" s="17"/>
      <c r="P24" s="18"/>
      <c r="Q24" s="17"/>
      <c r="R24" s="18"/>
      <c r="S24" s="19">
        <f t="shared" si="1"/>
        <v>110996819</v>
      </c>
      <c r="T24" s="19">
        <f t="shared" si="2"/>
        <v>0</v>
      </c>
      <c r="U24" s="20"/>
      <c r="V24" s="22"/>
    </row>
    <row r="25" spans="1:22" ht="46.5" customHeight="1" x14ac:dyDescent="0.25">
      <c r="A25" s="134"/>
      <c r="B25" s="133"/>
      <c r="C25" s="135"/>
      <c r="D25" s="135"/>
      <c r="E25" s="135"/>
      <c r="F25" s="135"/>
      <c r="G25" s="136"/>
      <c r="H25" s="136"/>
      <c r="I25" s="137"/>
      <c r="J25" s="16" t="s">
        <v>106</v>
      </c>
      <c r="K25" s="17">
        <v>176608218</v>
      </c>
      <c r="L25" s="18"/>
      <c r="M25" s="17"/>
      <c r="N25" s="18"/>
      <c r="O25" s="17"/>
      <c r="P25" s="18"/>
      <c r="Q25" s="17"/>
      <c r="R25" s="18"/>
      <c r="S25" s="19">
        <f t="shared" si="1"/>
        <v>176608218</v>
      </c>
      <c r="T25" s="19">
        <f t="shared" si="2"/>
        <v>0</v>
      </c>
      <c r="U25" s="20">
        <f>+T25/S25*100</f>
        <v>0</v>
      </c>
      <c r="V25" s="21"/>
    </row>
    <row r="26" spans="1:22" ht="23.25" customHeight="1" x14ac:dyDescent="0.25">
      <c r="A26" s="134"/>
      <c r="B26" s="133"/>
      <c r="C26" s="126" t="s">
        <v>60</v>
      </c>
      <c r="D26" s="126" t="s">
        <v>61</v>
      </c>
      <c r="E26" s="126">
        <v>17</v>
      </c>
      <c r="F26" s="126">
        <v>68</v>
      </c>
      <c r="G26" s="128">
        <v>64</v>
      </c>
      <c r="H26" s="128"/>
      <c r="I26" s="130">
        <f>+H26/G26*100</f>
        <v>0</v>
      </c>
      <c r="J26" s="16" t="s">
        <v>62</v>
      </c>
      <c r="K26" s="17">
        <v>156022889</v>
      </c>
      <c r="L26" s="18"/>
      <c r="M26" s="17"/>
      <c r="N26" s="18"/>
      <c r="O26" s="17"/>
      <c r="P26" s="18"/>
      <c r="Q26" s="17"/>
      <c r="R26" s="18"/>
      <c r="S26" s="19">
        <f t="shared" si="1"/>
        <v>156022889</v>
      </c>
      <c r="T26" s="19">
        <f t="shared" si="2"/>
        <v>0</v>
      </c>
      <c r="U26" s="20">
        <f>+T26/S26*100</f>
        <v>0</v>
      </c>
      <c r="V26" s="22"/>
    </row>
    <row r="27" spans="1:22" ht="23.25" customHeight="1" x14ac:dyDescent="0.25">
      <c r="A27" s="134"/>
      <c r="B27" s="133"/>
      <c r="C27" s="126"/>
      <c r="D27" s="126"/>
      <c r="E27" s="126"/>
      <c r="F27" s="126"/>
      <c r="G27" s="128"/>
      <c r="H27" s="128"/>
      <c r="I27" s="130"/>
      <c r="J27" s="16" t="s">
        <v>63</v>
      </c>
      <c r="K27" s="17">
        <v>10252767.343333364</v>
      </c>
      <c r="L27" s="18"/>
      <c r="M27" s="17"/>
      <c r="N27" s="18"/>
      <c r="O27" s="17"/>
      <c r="P27" s="18"/>
      <c r="Q27" s="17"/>
      <c r="R27" s="18"/>
      <c r="S27" s="19">
        <f t="shared" si="1"/>
        <v>10252767.343333364</v>
      </c>
      <c r="T27" s="19">
        <f t="shared" si="2"/>
        <v>0</v>
      </c>
      <c r="U27" s="20">
        <f>+T27/S27*100</f>
        <v>0</v>
      </c>
      <c r="V27" s="21"/>
    </row>
    <row r="28" spans="1:22" ht="23.25" customHeight="1" x14ac:dyDescent="0.25">
      <c r="A28" s="134"/>
      <c r="B28" s="133"/>
      <c r="C28" s="126"/>
      <c r="D28" s="126"/>
      <c r="E28" s="126"/>
      <c r="F28" s="126"/>
      <c r="G28" s="128"/>
      <c r="H28" s="128"/>
      <c r="I28" s="130"/>
      <c r="J28" s="16" t="s">
        <v>108</v>
      </c>
      <c r="K28" s="17">
        <v>10000000</v>
      </c>
      <c r="L28" s="18"/>
      <c r="M28" s="17"/>
      <c r="N28" s="18"/>
      <c r="O28" s="17"/>
      <c r="P28" s="18"/>
      <c r="Q28" s="17"/>
      <c r="R28" s="18"/>
      <c r="S28" s="19">
        <f t="shared" si="1"/>
        <v>10000000</v>
      </c>
      <c r="T28" s="19">
        <f t="shared" si="2"/>
        <v>0</v>
      </c>
      <c r="U28" s="20">
        <f>+T28/S28*100</f>
        <v>0</v>
      </c>
      <c r="V28" s="21"/>
    </row>
    <row r="29" spans="1:22" ht="23.25" customHeight="1" x14ac:dyDescent="0.25">
      <c r="A29" s="38"/>
      <c r="B29" s="133"/>
      <c r="C29" s="39" t="s">
        <v>64</v>
      </c>
      <c r="D29" s="39" t="s">
        <v>65</v>
      </c>
      <c r="E29" s="15">
        <v>0</v>
      </c>
      <c r="F29" s="15">
        <v>1</v>
      </c>
      <c r="G29" s="56">
        <v>0</v>
      </c>
      <c r="H29" s="68"/>
      <c r="I29" s="61" t="e">
        <f>+H29/G29*100</f>
        <v>#DIV/0!</v>
      </c>
      <c r="J29" s="16"/>
      <c r="K29" s="19">
        <v>0</v>
      </c>
      <c r="L29" s="18"/>
      <c r="M29" s="17"/>
      <c r="N29" s="18"/>
      <c r="O29" s="17"/>
      <c r="P29" s="18"/>
      <c r="Q29" s="17"/>
      <c r="R29" s="18"/>
      <c r="S29" s="19">
        <f t="shared" si="1"/>
        <v>0</v>
      </c>
      <c r="T29" s="19">
        <f t="shared" si="2"/>
        <v>0</v>
      </c>
      <c r="U29" s="20" t="e">
        <f t="shared" ref="U29:U39" si="4">+T29/S29*100</f>
        <v>#DIV/0!</v>
      </c>
      <c r="V29" s="21"/>
    </row>
    <row r="30" spans="1:22" ht="67.5" x14ac:dyDescent="0.25">
      <c r="A30" s="38"/>
      <c r="B30" s="133"/>
      <c r="C30" s="39" t="s">
        <v>66</v>
      </c>
      <c r="D30" s="39" t="s">
        <v>67</v>
      </c>
      <c r="E30" s="15">
        <v>0</v>
      </c>
      <c r="F30" s="15">
        <v>1</v>
      </c>
      <c r="G30" s="56">
        <v>1</v>
      </c>
      <c r="H30" s="68"/>
      <c r="I30" s="61">
        <f>+H30/G30*100</f>
        <v>0</v>
      </c>
      <c r="J30" s="16"/>
      <c r="K30" s="17">
        <v>0</v>
      </c>
      <c r="L30" s="18"/>
      <c r="M30" s="17"/>
      <c r="N30" s="18"/>
      <c r="O30" s="17"/>
      <c r="P30" s="18"/>
      <c r="Q30" s="17"/>
      <c r="R30" s="18"/>
      <c r="S30" s="19">
        <f t="shared" si="1"/>
        <v>0</v>
      </c>
      <c r="T30" s="19">
        <f t="shared" si="2"/>
        <v>0</v>
      </c>
      <c r="U30" s="20" t="e">
        <f t="shared" si="4"/>
        <v>#DIV/0!</v>
      </c>
      <c r="V30" s="22"/>
    </row>
    <row r="31" spans="1:22" ht="32.25" hidden="1" x14ac:dyDescent="0.25">
      <c r="A31" s="38"/>
      <c r="B31" s="133"/>
      <c r="C31" s="138" t="s">
        <v>68</v>
      </c>
      <c r="D31" s="138" t="s">
        <v>69</v>
      </c>
      <c r="E31" s="138">
        <v>0</v>
      </c>
      <c r="F31" s="138">
        <v>3</v>
      </c>
      <c r="G31" s="140">
        <v>0</v>
      </c>
      <c r="H31" s="140"/>
      <c r="I31" s="143" t="e">
        <f>+H31/G31*100</f>
        <v>#DIV/0!</v>
      </c>
      <c r="J31" s="16" t="s">
        <v>70</v>
      </c>
      <c r="K31" s="17">
        <v>0</v>
      </c>
      <c r="L31" s="18"/>
      <c r="M31" s="17"/>
      <c r="N31" s="18"/>
      <c r="O31" s="17"/>
      <c r="P31" s="18"/>
      <c r="Q31" s="17"/>
      <c r="R31" s="18"/>
      <c r="S31" s="19">
        <f t="shared" si="1"/>
        <v>0</v>
      </c>
      <c r="T31" s="19">
        <f t="shared" si="2"/>
        <v>0</v>
      </c>
      <c r="U31" s="20" t="e">
        <f t="shared" si="4"/>
        <v>#DIV/0!</v>
      </c>
      <c r="V31" s="22"/>
    </row>
    <row r="32" spans="1:22" ht="22.5" hidden="1" x14ac:dyDescent="0.25">
      <c r="A32" s="38"/>
      <c r="B32" s="40"/>
      <c r="C32" s="135"/>
      <c r="D32" s="135"/>
      <c r="E32" s="135"/>
      <c r="F32" s="135"/>
      <c r="G32" s="136"/>
      <c r="H32" s="136"/>
      <c r="I32" s="137"/>
      <c r="J32" s="16" t="s">
        <v>101</v>
      </c>
      <c r="K32" s="17">
        <v>0</v>
      </c>
      <c r="L32" s="18"/>
      <c r="M32" s="17"/>
      <c r="N32" s="18"/>
      <c r="O32" s="17"/>
      <c r="P32" s="18"/>
      <c r="Q32" s="17"/>
      <c r="R32" s="18"/>
      <c r="S32" s="19">
        <f t="shared" si="1"/>
        <v>0</v>
      </c>
      <c r="T32" s="19">
        <f t="shared" si="2"/>
        <v>0</v>
      </c>
      <c r="U32" s="20"/>
      <c r="V32" s="22"/>
    </row>
    <row r="33" spans="1:22" ht="22.5" hidden="1" x14ac:dyDescent="0.25">
      <c r="A33" s="38"/>
      <c r="B33" s="40"/>
      <c r="C33" s="139"/>
      <c r="D33" s="139"/>
      <c r="E33" s="139"/>
      <c r="F33" s="139"/>
      <c r="G33" s="141"/>
      <c r="H33" s="141"/>
      <c r="I33" s="144"/>
      <c r="J33" s="16" t="s">
        <v>71</v>
      </c>
      <c r="K33" s="17">
        <v>0</v>
      </c>
      <c r="L33" s="18"/>
      <c r="M33" s="17"/>
      <c r="N33" s="18"/>
      <c r="O33" s="17"/>
      <c r="P33" s="18"/>
      <c r="Q33" s="17"/>
      <c r="R33" s="18"/>
      <c r="S33" s="19">
        <f t="shared" si="1"/>
        <v>0</v>
      </c>
      <c r="T33" s="19">
        <f t="shared" si="2"/>
        <v>0</v>
      </c>
      <c r="U33" s="20"/>
      <c r="V33" s="22"/>
    </row>
    <row r="34" spans="1:22" ht="33.75" x14ac:dyDescent="0.25">
      <c r="A34" s="38"/>
      <c r="B34" s="133" t="s">
        <v>72</v>
      </c>
      <c r="C34" s="39" t="s">
        <v>73</v>
      </c>
      <c r="D34" s="39" t="s">
        <v>74</v>
      </c>
      <c r="E34" s="15">
        <v>3</v>
      </c>
      <c r="F34" s="15">
        <v>12</v>
      </c>
      <c r="G34" s="56">
        <v>3</v>
      </c>
      <c r="H34" s="68"/>
      <c r="I34" s="61">
        <f>+H34/G34*100</f>
        <v>0</v>
      </c>
      <c r="J34" s="16" t="s">
        <v>75</v>
      </c>
      <c r="K34" s="17">
        <v>0</v>
      </c>
      <c r="L34" s="18"/>
      <c r="M34" s="17"/>
      <c r="N34" s="18"/>
      <c r="O34" s="17"/>
      <c r="P34" s="18"/>
      <c r="Q34" s="17"/>
      <c r="R34" s="18"/>
      <c r="S34" s="19">
        <f t="shared" si="1"/>
        <v>0</v>
      </c>
      <c r="T34" s="19">
        <f t="shared" si="2"/>
        <v>0</v>
      </c>
      <c r="U34" s="20" t="e">
        <f t="shared" si="4"/>
        <v>#DIV/0!</v>
      </c>
      <c r="V34" s="21"/>
    </row>
    <row r="35" spans="1:22" ht="45" x14ac:dyDescent="0.25">
      <c r="A35" s="38"/>
      <c r="B35" s="133"/>
      <c r="C35" s="39" t="s">
        <v>76</v>
      </c>
      <c r="D35" s="39" t="s">
        <v>77</v>
      </c>
      <c r="E35" s="15">
        <v>0</v>
      </c>
      <c r="F35" s="15">
        <v>20</v>
      </c>
      <c r="G35" s="56">
        <v>5</v>
      </c>
      <c r="H35" s="68"/>
      <c r="I35" s="61">
        <f>+H35/G35*100</f>
        <v>0</v>
      </c>
      <c r="J35" s="16" t="s">
        <v>78</v>
      </c>
      <c r="K35" s="17">
        <v>0</v>
      </c>
      <c r="L35" s="18"/>
      <c r="M35" s="17"/>
      <c r="N35" s="18"/>
      <c r="O35" s="17"/>
      <c r="P35" s="18"/>
      <c r="Q35" s="17"/>
      <c r="R35" s="18"/>
      <c r="S35" s="19">
        <f t="shared" si="1"/>
        <v>0</v>
      </c>
      <c r="T35" s="19">
        <f t="shared" si="2"/>
        <v>0</v>
      </c>
      <c r="U35" s="20" t="e">
        <f t="shared" si="4"/>
        <v>#DIV/0!</v>
      </c>
      <c r="V35" s="22"/>
    </row>
    <row r="36" spans="1:22" ht="44.25" customHeight="1" x14ac:dyDescent="0.25">
      <c r="A36" s="38"/>
      <c r="B36" s="133"/>
      <c r="C36" s="39" t="s">
        <v>79</v>
      </c>
      <c r="D36" s="39" t="s">
        <v>80</v>
      </c>
      <c r="E36" s="15">
        <v>0</v>
      </c>
      <c r="F36" s="15">
        <v>200</v>
      </c>
      <c r="G36" s="56">
        <v>50</v>
      </c>
      <c r="H36" s="68"/>
      <c r="I36" s="61">
        <f>+H36/G36*100</f>
        <v>0</v>
      </c>
      <c r="J36" s="16" t="s">
        <v>81</v>
      </c>
      <c r="K36" s="17">
        <v>1103837</v>
      </c>
      <c r="L36" s="18"/>
      <c r="M36" s="17"/>
      <c r="N36" s="18"/>
      <c r="O36" s="17"/>
      <c r="P36" s="18"/>
      <c r="Q36" s="17"/>
      <c r="R36" s="18"/>
      <c r="S36" s="19">
        <f t="shared" si="1"/>
        <v>1103837</v>
      </c>
      <c r="T36" s="19">
        <f t="shared" si="2"/>
        <v>0</v>
      </c>
      <c r="U36" s="20">
        <f t="shared" si="4"/>
        <v>0</v>
      </c>
      <c r="V36" s="22"/>
    </row>
    <row r="37" spans="1:22" ht="33.75" customHeight="1" thickBot="1" x14ac:dyDescent="0.3">
      <c r="A37" s="38"/>
      <c r="B37" s="133"/>
      <c r="C37" s="39"/>
      <c r="D37" s="39"/>
      <c r="E37" s="15"/>
      <c r="F37" s="15"/>
      <c r="G37" s="56"/>
      <c r="H37" s="68"/>
      <c r="I37" s="61"/>
      <c r="J37" s="24" t="s">
        <v>109</v>
      </c>
      <c r="K37" s="17">
        <v>40000000</v>
      </c>
      <c r="L37" s="18"/>
      <c r="M37" s="17"/>
      <c r="N37" s="18"/>
      <c r="O37" s="17"/>
      <c r="P37" s="18"/>
      <c r="Q37" s="17"/>
      <c r="R37" s="18"/>
      <c r="S37" s="19">
        <f t="shared" si="1"/>
        <v>40000000</v>
      </c>
      <c r="T37" s="19">
        <f t="shared" si="2"/>
        <v>0</v>
      </c>
      <c r="U37" s="20"/>
      <c r="V37" s="22"/>
    </row>
    <row r="38" spans="1:22" ht="23.25" customHeight="1" x14ac:dyDescent="0.25">
      <c r="A38" s="134"/>
      <c r="B38" s="133"/>
      <c r="C38" s="126" t="s">
        <v>82</v>
      </c>
      <c r="D38" s="126" t="s">
        <v>83</v>
      </c>
      <c r="E38" s="126">
        <v>32</v>
      </c>
      <c r="F38" s="126">
        <v>160</v>
      </c>
      <c r="G38" s="128">
        <v>40</v>
      </c>
      <c r="H38" s="128"/>
      <c r="I38" s="130">
        <f>+H38/G38*100</f>
        <v>0</v>
      </c>
      <c r="J38" s="16" t="s">
        <v>84</v>
      </c>
      <c r="K38" s="17">
        <v>50000000</v>
      </c>
      <c r="L38" s="18"/>
      <c r="M38" s="17"/>
      <c r="N38" s="18"/>
      <c r="O38" s="17"/>
      <c r="P38" s="18"/>
      <c r="Q38" s="17"/>
      <c r="R38" s="18"/>
      <c r="S38" s="19">
        <f t="shared" si="1"/>
        <v>50000000</v>
      </c>
      <c r="T38" s="19">
        <f t="shared" si="2"/>
        <v>0</v>
      </c>
      <c r="U38" s="20">
        <f t="shared" si="4"/>
        <v>0</v>
      </c>
      <c r="V38" s="21"/>
    </row>
    <row r="39" spans="1:22" ht="33.75" customHeight="1" x14ac:dyDescent="0.25">
      <c r="A39" s="134"/>
      <c r="B39" s="133"/>
      <c r="C39" s="126"/>
      <c r="D39" s="126"/>
      <c r="E39" s="126"/>
      <c r="F39" s="126"/>
      <c r="G39" s="128"/>
      <c r="H39" s="128"/>
      <c r="I39" s="130"/>
      <c r="J39" s="16" t="s">
        <v>85</v>
      </c>
      <c r="K39" s="17">
        <v>1500000</v>
      </c>
      <c r="L39" s="18"/>
      <c r="M39" s="17"/>
      <c r="N39" s="18"/>
      <c r="O39" s="17"/>
      <c r="P39" s="18"/>
      <c r="Q39" s="17"/>
      <c r="R39" s="18"/>
      <c r="S39" s="19">
        <f t="shared" si="1"/>
        <v>1500000</v>
      </c>
      <c r="T39" s="19">
        <f t="shared" si="2"/>
        <v>0</v>
      </c>
      <c r="U39" s="20">
        <f t="shared" si="4"/>
        <v>0</v>
      </c>
      <c r="V39" s="21"/>
    </row>
    <row r="40" spans="1:22" ht="23.25" customHeight="1" x14ac:dyDescent="0.25">
      <c r="A40" s="134"/>
      <c r="B40" s="133"/>
      <c r="C40" s="126"/>
      <c r="D40" s="126"/>
      <c r="E40" s="126"/>
      <c r="F40" s="126"/>
      <c r="G40" s="128"/>
      <c r="H40" s="128"/>
      <c r="I40" s="130"/>
      <c r="J40" s="16" t="s">
        <v>102</v>
      </c>
      <c r="K40" s="17">
        <v>40000000</v>
      </c>
      <c r="L40" s="18"/>
      <c r="M40" s="17"/>
      <c r="N40" s="18"/>
      <c r="O40" s="17"/>
      <c r="P40" s="18"/>
      <c r="Q40" s="17"/>
      <c r="R40" s="18"/>
      <c r="S40" s="19">
        <f t="shared" si="1"/>
        <v>40000000</v>
      </c>
      <c r="T40" s="19">
        <f t="shared" si="2"/>
        <v>0</v>
      </c>
      <c r="U40" s="20">
        <f>+T40/S40*100</f>
        <v>0</v>
      </c>
      <c r="V40" s="21"/>
    </row>
    <row r="41" spans="1:22" ht="23.25" customHeight="1" x14ac:dyDescent="0.25">
      <c r="A41" s="134"/>
      <c r="B41" s="133"/>
      <c r="C41" s="126"/>
      <c r="D41" s="126"/>
      <c r="E41" s="126"/>
      <c r="F41" s="126"/>
      <c r="G41" s="128"/>
      <c r="H41" s="128"/>
      <c r="I41" s="130"/>
      <c r="J41" s="16" t="s">
        <v>86</v>
      </c>
      <c r="K41" s="17">
        <v>8050676</v>
      </c>
      <c r="L41" s="18"/>
      <c r="M41" s="17"/>
      <c r="N41" s="18"/>
      <c r="O41" s="17"/>
      <c r="P41" s="18"/>
      <c r="Q41" s="17"/>
      <c r="R41" s="18"/>
      <c r="S41" s="19">
        <f t="shared" si="1"/>
        <v>8050676</v>
      </c>
      <c r="T41" s="19">
        <f t="shared" si="2"/>
        <v>0</v>
      </c>
      <c r="U41" s="20"/>
      <c r="V41" s="21"/>
    </row>
    <row r="42" spans="1:22" ht="23.25" customHeight="1" x14ac:dyDescent="0.25">
      <c r="A42" s="134"/>
      <c r="B42" s="133"/>
      <c r="C42" s="126"/>
      <c r="D42" s="126"/>
      <c r="E42" s="126"/>
      <c r="F42" s="126"/>
      <c r="G42" s="128"/>
      <c r="H42" s="128"/>
      <c r="I42" s="130"/>
      <c r="J42" s="16" t="s">
        <v>111</v>
      </c>
      <c r="K42" s="17">
        <v>30000000</v>
      </c>
      <c r="L42" s="18"/>
      <c r="M42" s="17"/>
      <c r="N42" s="18"/>
      <c r="O42" s="17"/>
      <c r="P42" s="18"/>
      <c r="Q42" s="17"/>
      <c r="R42" s="18"/>
      <c r="S42" s="19">
        <f t="shared" si="1"/>
        <v>30000000</v>
      </c>
      <c r="T42" s="19">
        <f t="shared" si="2"/>
        <v>0</v>
      </c>
      <c r="U42" s="20">
        <f>+T42/S42*100</f>
        <v>0</v>
      </c>
      <c r="V42" s="22"/>
    </row>
    <row r="43" spans="1:22" ht="23.25" customHeight="1" x14ac:dyDescent="0.25">
      <c r="A43" s="65"/>
      <c r="B43" s="133"/>
      <c r="C43" s="15"/>
      <c r="D43" s="138" t="s">
        <v>88</v>
      </c>
      <c r="E43" s="138">
        <v>0</v>
      </c>
      <c r="F43" s="138">
        <v>1000</v>
      </c>
      <c r="G43" s="140">
        <v>1000</v>
      </c>
      <c r="H43" s="140"/>
      <c r="I43" s="64"/>
      <c r="J43" s="16" t="s">
        <v>110</v>
      </c>
      <c r="K43" s="17">
        <v>50746322</v>
      </c>
      <c r="L43" s="18"/>
      <c r="M43" s="17"/>
      <c r="N43" s="18"/>
      <c r="O43" s="17"/>
      <c r="P43" s="18"/>
      <c r="Q43" s="17"/>
      <c r="R43" s="18"/>
      <c r="S43" s="19">
        <f t="shared" si="1"/>
        <v>50746322</v>
      </c>
      <c r="T43" s="19">
        <f t="shared" si="2"/>
        <v>0</v>
      </c>
      <c r="U43" s="20"/>
      <c r="V43" s="22"/>
    </row>
    <row r="44" spans="1:22" ht="67.5" x14ac:dyDescent="0.25">
      <c r="A44" s="38"/>
      <c r="B44" s="133"/>
      <c r="C44" s="39" t="s">
        <v>87</v>
      </c>
      <c r="D44" s="139"/>
      <c r="E44" s="139"/>
      <c r="F44" s="139"/>
      <c r="G44" s="141"/>
      <c r="H44" s="141"/>
      <c r="I44" s="61">
        <f>+H44/G43*100</f>
        <v>0</v>
      </c>
      <c r="J44" s="16" t="s">
        <v>103</v>
      </c>
      <c r="K44" s="17">
        <v>20000000</v>
      </c>
      <c r="L44" s="18"/>
      <c r="M44" s="17"/>
      <c r="N44" s="18"/>
      <c r="O44" s="17"/>
      <c r="P44" s="18"/>
      <c r="Q44" s="17"/>
      <c r="R44" s="18"/>
      <c r="S44" s="19">
        <f t="shared" si="1"/>
        <v>20000000</v>
      </c>
      <c r="T44" s="19">
        <f t="shared" si="2"/>
        <v>0</v>
      </c>
      <c r="U44" s="20">
        <f>+T44/S44*100</f>
        <v>0</v>
      </c>
      <c r="V44" s="22"/>
    </row>
    <row r="45" spans="1:22" ht="45" x14ac:dyDescent="0.25">
      <c r="A45" s="38"/>
      <c r="B45" s="133"/>
      <c r="C45" s="39" t="s">
        <v>89</v>
      </c>
      <c r="D45" s="39" t="s">
        <v>90</v>
      </c>
      <c r="E45" s="15">
        <v>0</v>
      </c>
      <c r="F45" s="15">
        <v>1</v>
      </c>
      <c r="G45" s="56">
        <v>1</v>
      </c>
      <c r="H45" s="68"/>
      <c r="I45" s="61">
        <f>+H45/G45*100</f>
        <v>0</v>
      </c>
      <c r="J45" s="16"/>
      <c r="K45" s="17">
        <v>0</v>
      </c>
      <c r="L45" s="18"/>
      <c r="M45" s="17"/>
      <c r="N45" s="18"/>
      <c r="O45" s="17"/>
      <c r="P45" s="18"/>
      <c r="Q45" s="17"/>
      <c r="R45" s="18"/>
      <c r="S45" s="19">
        <f t="shared" si="1"/>
        <v>0</v>
      </c>
      <c r="T45" s="19">
        <f t="shared" si="2"/>
        <v>0</v>
      </c>
      <c r="U45" s="20" t="e">
        <f>+T45/S45*100</f>
        <v>#DIV/0!</v>
      </c>
      <c r="V45" s="22"/>
    </row>
    <row r="46" spans="1:22" ht="33.75" x14ac:dyDescent="0.25">
      <c r="A46" s="38"/>
      <c r="B46" s="133"/>
      <c r="C46" s="39" t="s">
        <v>91</v>
      </c>
      <c r="D46" s="39" t="s">
        <v>92</v>
      </c>
      <c r="E46" s="15">
        <v>0</v>
      </c>
      <c r="F46" s="15">
        <v>1</v>
      </c>
      <c r="G46" s="56">
        <v>1</v>
      </c>
      <c r="H46" s="68"/>
      <c r="I46" s="61">
        <f>+H46/G46*100</f>
        <v>0</v>
      </c>
      <c r="J46" s="16"/>
      <c r="K46" s="17">
        <v>0</v>
      </c>
      <c r="L46" s="18"/>
      <c r="M46" s="17"/>
      <c r="N46" s="18"/>
      <c r="O46" s="17"/>
      <c r="P46" s="18"/>
      <c r="Q46" s="17"/>
      <c r="R46" s="18"/>
      <c r="S46" s="19">
        <f t="shared" si="1"/>
        <v>0</v>
      </c>
      <c r="T46" s="19">
        <f t="shared" si="2"/>
        <v>0</v>
      </c>
      <c r="U46" s="20" t="e">
        <f>+T46/S46*100</f>
        <v>#DIV/0!</v>
      </c>
      <c r="V46" s="21"/>
    </row>
    <row r="47" spans="1:22" ht="23.25" customHeight="1" thickBot="1" x14ac:dyDescent="0.35">
      <c r="A47" s="146" t="s">
        <v>93</v>
      </c>
      <c r="B47" s="147"/>
      <c r="C47" s="147"/>
      <c r="D47" s="147"/>
      <c r="E47" s="147"/>
      <c r="F47" s="147"/>
      <c r="G47" s="147"/>
      <c r="H47" s="147"/>
      <c r="I47" s="70" t="e">
        <f>+SUM(I10:I46)/(COUNT(I10:I46))</f>
        <v>#DIV/0!</v>
      </c>
      <c r="J47" s="42"/>
      <c r="K47" s="73">
        <f>SUM(K10:K46)</f>
        <v>2028884507.4433331</v>
      </c>
      <c r="L47" s="74"/>
      <c r="M47" s="76">
        <f>SUM(M10:M46)</f>
        <v>129884518</v>
      </c>
      <c r="N47" s="74"/>
      <c r="O47" s="74"/>
      <c r="P47" s="74"/>
      <c r="Q47" s="76">
        <f>SUM(Q10:Q46)</f>
        <v>1437879</v>
      </c>
      <c r="R47" s="75"/>
      <c r="S47" s="43">
        <f>SUM(S10:S46)</f>
        <v>2160206904.4433331</v>
      </c>
      <c r="T47" s="43">
        <f>SUM(T10:T46)</f>
        <v>0</v>
      </c>
      <c r="U47" s="42" t="e">
        <f>+SUM(U10:U46)/(COUNT(U10:U46))</f>
        <v>#DIV/0!</v>
      </c>
      <c r="V47" s="44"/>
    </row>
    <row r="48" spans="1:22" ht="14.25" customHeight="1" x14ac:dyDescent="0.35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</row>
    <row r="49" spans="3:24" x14ac:dyDescent="0.25">
      <c r="C49" s="45" t="s">
        <v>94</v>
      </c>
      <c r="D49" s="145"/>
      <c r="E49" s="145"/>
      <c r="F49" s="145"/>
      <c r="G49" s="145"/>
      <c r="H49" s="145"/>
      <c r="I49" s="145"/>
      <c r="J49" s="46"/>
      <c r="K49" s="149" t="s">
        <v>95</v>
      </c>
      <c r="L49" s="149"/>
      <c r="M49" s="149"/>
      <c r="N49" s="149"/>
      <c r="O49" s="149" t="s">
        <v>96</v>
      </c>
      <c r="P49" s="149"/>
      <c r="Q49" s="149"/>
      <c r="R49" s="149"/>
      <c r="S49" s="149"/>
      <c r="T49" s="149"/>
      <c r="U49" s="150"/>
      <c r="V49" s="47"/>
    </row>
    <row r="50" spans="3:24" x14ac:dyDescent="0.25">
      <c r="C50" s="45" t="s">
        <v>97</v>
      </c>
      <c r="D50" s="145"/>
      <c r="E50" s="145"/>
      <c r="F50" s="145"/>
      <c r="G50" s="145"/>
      <c r="H50" s="145"/>
      <c r="I50" s="145"/>
      <c r="J50" s="48"/>
      <c r="K50" s="145" t="s">
        <v>97</v>
      </c>
      <c r="L50" s="145"/>
      <c r="M50" s="145"/>
      <c r="N50" s="145"/>
      <c r="O50" s="142" t="s">
        <v>98</v>
      </c>
      <c r="P50" s="142"/>
      <c r="Q50" s="142"/>
      <c r="R50" s="142"/>
      <c r="S50" s="142"/>
      <c r="T50" s="142"/>
      <c r="U50" s="150"/>
      <c r="V50" s="47">
        <f>+S47-U49</f>
        <v>2160206904.4433331</v>
      </c>
    </row>
    <row r="51" spans="3:24" x14ac:dyDescent="0.25">
      <c r="C51" s="45" t="s">
        <v>99</v>
      </c>
      <c r="D51" s="145"/>
      <c r="E51" s="145"/>
      <c r="F51" s="145"/>
      <c r="G51" s="145"/>
      <c r="H51" s="145"/>
      <c r="I51" s="145"/>
      <c r="J51" s="49"/>
      <c r="K51" s="145" t="s">
        <v>99</v>
      </c>
      <c r="L51" s="145"/>
      <c r="M51" s="145"/>
      <c r="N51" s="145"/>
      <c r="O51" s="142"/>
      <c r="P51" s="142"/>
      <c r="Q51" s="142"/>
      <c r="R51" s="142"/>
      <c r="S51" s="142"/>
      <c r="T51" s="142"/>
      <c r="U51" s="150"/>
    </row>
    <row r="52" spans="3:24" x14ac:dyDescent="0.25">
      <c r="M52" s="77"/>
    </row>
    <row r="53" spans="3:24" x14ac:dyDescent="0.25">
      <c r="K53" s="60"/>
    </row>
    <row r="54" spans="3:24" x14ac:dyDescent="0.25">
      <c r="S54" s="51"/>
      <c r="T54" s="51"/>
      <c r="U54" s="51"/>
      <c r="V54" s="52"/>
    </row>
    <row r="55" spans="3:24" x14ac:dyDescent="0.25">
      <c r="S55" s="51"/>
      <c r="T55" s="51"/>
      <c r="U55" s="53"/>
      <c r="V55" s="52"/>
      <c r="X55" s="63">
        <v>34640770</v>
      </c>
    </row>
    <row r="56" spans="3:24" x14ac:dyDescent="0.25">
      <c r="S56" s="51"/>
      <c r="T56" s="51"/>
      <c r="U56" s="51"/>
      <c r="V56" s="52"/>
    </row>
    <row r="57" spans="3:24" x14ac:dyDescent="0.25">
      <c r="L57" s="78"/>
      <c r="S57" s="54"/>
      <c r="T57" s="51"/>
      <c r="U57" s="51"/>
      <c r="V57" s="52"/>
    </row>
    <row r="58" spans="3:24" x14ac:dyDescent="0.25">
      <c r="L58" s="79"/>
    </row>
  </sheetData>
  <mergeCells count="94">
    <mergeCell ref="D43:D44"/>
    <mergeCell ref="E43:E44"/>
    <mergeCell ref="F43:F44"/>
    <mergeCell ref="G43:G44"/>
    <mergeCell ref="H43:H44"/>
    <mergeCell ref="D51:I51"/>
    <mergeCell ref="K51:N51"/>
    <mergeCell ref="O51:T51"/>
    <mergeCell ref="A47:H47"/>
    <mergeCell ref="A48:U48"/>
    <mergeCell ref="D49:I49"/>
    <mergeCell ref="K49:N49"/>
    <mergeCell ref="O49:T49"/>
    <mergeCell ref="U49:U51"/>
    <mergeCell ref="D50:I50"/>
    <mergeCell ref="K50:N50"/>
    <mergeCell ref="O50:T50"/>
    <mergeCell ref="I31:I33"/>
    <mergeCell ref="B34:B46"/>
    <mergeCell ref="A38:A42"/>
    <mergeCell ref="C38:C42"/>
    <mergeCell ref="D38:D42"/>
    <mergeCell ref="E38:E42"/>
    <mergeCell ref="F38:F42"/>
    <mergeCell ref="G38:G42"/>
    <mergeCell ref="H38:H42"/>
    <mergeCell ref="I38:I42"/>
    <mergeCell ref="C31:C33"/>
    <mergeCell ref="D31:D33"/>
    <mergeCell ref="E31:E33"/>
    <mergeCell ref="F31:F33"/>
    <mergeCell ref="G31:G33"/>
    <mergeCell ref="H31:H33"/>
    <mergeCell ref="I24:I25"/>
    <mergeCell ref="A26:A28"/>
    <mergeCell ref="C26:C28"/>
    <mergeCell ref="D26:D28"/>
    <mergeCell ref="E26:E28"/>
    <mergeCell ref="F26:F28"/>
    <mergeCell ref="G26:G28"/>
    <mergeCell ref="H26:H28"/>
    <mergeCell ref="I26:I28"/>
    <mergeCell ref="I14:I15"/>
    <mergeCell ref="B17:B23"/>
    <mergeCell ref="A24:A25"/>
    <mergeCell ref="B24:B31"/>
    <mergeCell ref="C24:C25"/>
    <mergeCell ref="D24:D25"/>
    <mergeCell ref="E24:E25"/>
    <mergeCell ref="F24:F25"/>
    <mergeCell ref="G24:G25"/>
    <mergeCell ref="H24:H25"/>
    <mergeCell ref="C14:C15"/>
    <mergeCell ref="D14:D15"/>
    <mergeCell ref="E14:E15"/>
    <mergeCell ref="F14:F15"/>
    <mergeCell ref="G14:G15"/>
    <mergeCell ref="H14:H15"/>
    <mergeCell ref="U8:U9"/>
    <mergeCell ref="A10:A16"/>
    <mergeCell ref="B10:B16"/>
    <mergeCell ref="C10:C13"/>
    <mergeCell ref="D10:D13"/>
    <mergeCell ref="E10:E13"/>
    <mergeCell ref="F10:F13"/>
    <mergeCell ref="G10:G13"/>
    <mergeCell ref="H10:H13"/>
    <mergeCell ref="I10:I13"/>
    <mergeCell ref="H7:H9"/>
    <mergeCell ref="I7:I9"/>
    <mergeCell ref="J7:J9"/>
    <mergeCell ref="K7:U7"/>
    <mergeCell ref="V7:V9"/>
    <mergeCell ref="K8:L8"/>
    <mergeCell ref="M8:N8"/>
    <mergeCell ref="O8:P8"/>
    <mergeCell ref="Q8:R8"/>
    <mergeCell ref="S8:T8"/>
    <mergeCell ref="A5:L5"/>
    <mergeCell ref="M5:V5"/>
    <mergeCell ref="A6:U6"/>
    <mergeCell ref="A7:A9"/>
    <mergeCell ref="B7:B9"/>
    <mergeCell ref="C7:C9"/>
    <mergeCell ref="D7:D9"/>
    <mergeCell ref="E7:E9"/>
    <mergeCell ref="F7:F9"/>
    <mergeCell ref="G7:G9"/>
    <mergeCell ref="A1:V1"/>
    <mergeCell ref="A2:V2"/>
    <mergeCell ref="A4:F4"/>
    <mergeCell ref="G4:L4"/>
    <mergeCell ref="M4:P4"/>
    <mergeCell ref="Q4:V4"/>
  </mergeCells>
  <pageMargins left="0.70866141732283472" right="0.70866141732283472" top="1.1417322834645669" bottom="0.74803149606299213" header="0.31496062992125984" footer="0.31496062992125984"/>
  <pageSetup paperSize="5" scale="93" orientation="landscape" horizontalDpi="4294967294" verticalDpi="4294967294" r:id="rId1"/>
  <headerFooter>
    <oddHeader>&amp;R&amp;9Republica de Colombia
Departamento de Cundinamarca
Alcaldia  Municipal de Sopó
Documento Controlado
Versión: 06
Página &amp;P de &amp;N
Vigencia: 29/06/2016</oddHeader>
  </headerFooter>
  <rowBreaks count="2" manualBreakCount="2">
    <brk id="21" max="16383" man="1"/>
    <brk id="37" max="2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473F4501CBA7408858B1C660E434CC" ma:contentTypeVersion="4" ma:contentTypeDescription="Crear nuevo documento." ma:contentTypeScope="" ma:versionID="f9a1757d84981e8648ef9bc6ba3321b6">
  <xsd:schema xmlns:xsd="http://www.w3.org/2001/XMLSchema" xmlns:xs="http://www.w3.org/2001/XMLSchema" xmlns:p="http://schemas.microsoft.com/office/2006/metadata/properties" xmlns:ns2="2985bb4b-4701-49be-b6af-cb425f14ffe8" xmlns:ns3="51f41368-09ef-457e-ae09-8dfa7ccb2798" targetNamespace="http://schemas.microsoft.com/office/2006/metadata/properties" ma:root="true" ma:fieldsID="267e8fcdbb6eb267fddc05d8cb60485b" ns2:_="" ns3:_="">
    <xsd:import namespace="2985bb4b-4701-49be-b6af-cb425f14ffe8"/>
    <xsd:import namespace="51f41368-09ef-457e-ae09-8dfa7ccb2798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3:Secretar_x00ed_a" minOccurs="0"/>
                <xsd:element ref="ns2:Descripci_x00f3_n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5bb4b-4701-49be-b6af-cb425f14ffe8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2" nillable="true" ma:displayName="Clasificación" ma:default="Nuestra Políticas" ma:format="Dropdown" ma:internalName="Clasificaci_x00f3_n">
      <xsd:simpleType>
        <xsd:restriction base="dms:Choice">
          <xsd:enumeration value="Nuestra Políticas"/>
          <xsd:enumeration value="Nuestros Planes"/>
          <xsd:enumeration value="Programas y Proyectos"/>
          <xsd:enumeration value="Planes de Acción"/>
        </xsd:restriction>
      </xsd:simpleType>
    </xsd:element>
    <xsd:element name="Descripci_x00f3_n" ma:index="4" nillable="true" ma:displayName="Descripción" ma:internalName="Descripci_x00f3_n">
      <xsd:simpleType>
        <xsd:restriction base="dms:Note"/>
      </xsd:simpleType>
    </xsd:element>
    <xsd:element name="Fecha" ma:index="5" nillable="true" ma:displayName="Fecha" ma:internalName="Fech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41368-09ef-457e-ae09-8dfa7ccb2798" elementFormDefault="qualified">
    <xsd:import namespace="http://schemas.microsoft.com/office/2006/documentManagement/types"/>
    <xsd:import namespace="http://schemas.microsoft.com/office/infopath/2007/PartnerControls"/>
    <xsd:element name="Secretar_x00ed_a" ma:index="3" nillable="true" ma:displayName="Secretaría" ma:default="Secretaría de Gestión Integral" ma:format="Dropdown" ma:internalName="Secretar_x00ed_a">
      <xsd:simpleType>
        <xsd:restriction base="dms:Choice">
          <xsd:enumeration value="Despacho del Alcalde"/>
          <xsd:enumeration value="Empresa de Servicios Públicos de Sopó EMSERSOPÓ E.S.P"/>
          <xsd:enumeration value="Oficina Asesora de Prensa y Comunicaciones"/>
          <xsd:enumeration value="Oficina de Control Interno"/>
          <xsd:enumeration value="Secretaría de Ambiente Natural"/>
          <xsd:enumeration value="Secretaría de Cultura"/>
          <xsd:enumeration value="Secretaría de Desarrollo Económico"/>
          <xsd:enumeration value="Secretaría de Desarrollo Institucional"/>
          <xsd:enumeration value="Secretaría de Educación"/>
          <xsd:enumeration value="Secretaría de Gestión Integral"/>
          <xsd:enumeration value="Secretaría de Gobierno"/>
          <xsd:enumeration value="Secretaría de Hacienda"/>
          <xsd:enumeration value="Secretaría de Infraestructura y Obras Públicas"/>
          <xsd:enumeration value="Secretaría de Planeación Territorial y Urbanismo"/>
          <xsd:enumeration value="Secretaría de Recreación y Deporte"/>
          <xsd:enumeration value="Secretaría de Salud"/>
          <xsd:enumeration value="Secretaría de Vivienda"/>
          <xsd:enumeration value="Secretaría Jurídica y de Contratación"/>
          <xsd:enumeration value="Personería Municipal"/>
          <xsd:enumeration value="Plan Anti corrupción y de 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2985bb4b-4701-49be-b6af-cb425f14ffe8">2018</Fecha>
    <Secretar_x00ed_a xmlns="51f41368-09ef-457e-ae09-8dfa7ccb2798">Secretaría de Recreación y Deporte</Secretar_x00ed_a>
    <Clasificaci_x00f3_n xmlns="2985bb4b-4701-49be-b6af-cb425f14ffe8">Planes de Acción</Clasificaci_x00f3_n>
    <Descripci_x00f3_n xmlns="2985bb4b-4701-49be-b6af-cb425f14ffe8">Plan de Accion RECREACIÓN Y DEPORTE 2018</Descripci_x00f3_n>
  </documentManagement>
</p:properties>
</file>

<file path=customXml/itemProps1.xml><?xml version="1.0" encoding="utf-8"?>
<ds:datastoreItem xmlns:ds="http://schemas.openxmlformats.org/officeDocument/2006/customXml" ds:itemID="{2B373795-A867-4D69-AC34-DDE9A54516C4}"/>
</file>

<file path=customXml/itemProps2.xml><?xml version="1.0" encoding="utf-8"?>
<ds:datastoreItem xmlns:ds="http://schemas.openxmlformats.org/officeDocument/2006/customXml" ds:itemID="{2F4123FC-D139-49D7-B944-C878E3D2540C}"/>
</file>

<file path=customXml/itemProps3.xml><?xml version="1.0" encoding="utf-8"?>
<ds:datastoreItem xmlns:ds="http://schemas.openxmlformats.org/officeDocument/2006/customXml" ds:itemID="{A719CB02-0019-4381-BFEE-F66979A37C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Acción </vt:lpstr>
      <vt:lpstr>'Plan de Acción '!Área_de_impresión</vt:lpstr>
      <vt:lpstr>'Plan de Acción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Accion RECREACIÓN Y DEPORTE 2018</dc:title>
  <dc:creator>Soporte Técnico 2</dc:creator>
  <cp:lastModifiedBy>HP 01</cp:lastModifiedBy>
  <cp:lastPrinted>2017-09-13T13:21:36Z</cp:lastPrinted>
  <dcterms:created xsi:type="dcterms:W3CDTF">2017-09-05T20:38:57Z</dcterms:created>
  <dcterms:modified xsi:type="dcterms:W3CDTF">2018-01-25T20:20:28Z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0x01010024473F4501CBA7408858B1C660E434CC</vt:lpwstr>
  </property>
</Properties>
</file>