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2016-2019\PDM\Reportes 2018- 2019\2019\Planes de acción 2019 ejecutados\"/>
    </mc:Choice>
  </mc:AlternateContent>
  <bookViews>
    <workbookView xWindow="0" yWindow="0" windowWidth="28800" windowHeight="12345"/>
  </bookViews>
  <sheets>
    <sheet name="Plan de Acción " sheetId="1" r:id="rId1"/>
  </sheets>
  <definedNames>
    <definedName name="_xlnm.Print_Area" localSheetId="0">'Plan de Acción '!$A$1:$V$106</definedName>
    <definedName name="_xlnm.Print_Titles" localSheetId="0">'Plan de Acción '!$1:$9</definedName>
  </definedNames>
  <calcPr calcId="162913"/>
</workbook>
</file>

<file path=xl/calcChain.xml><?xml version="1.0" encoding="utf-8"?>
<calcChain xmlns="http://schemas.openxmlformats.org/spreadsheetml/2006/main">
  <c r="K62" i="1" l="1"/>
  <c r="K59" i="1"/>
  <c r="U14" i="1"/>
  <c r="T98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10" i="1"/>
  <c r="S14" i="1"/>
  <c r="U11" i="1" l="1"/>
  <c r="S11" i="1"/>
  <c r="S49" i="1" l="1"/>
  <c r="T62" i="1" l="1"/>
  <c r="K57" i="1"/>
  <c r="K53" i="1"/>
  <c r="K75" i="1"/>
  <c r="K71" i="1"/>
  <c r="K63" i="1"/>
  <c r="K102" i="1" l="1"/>
  <c r="S61" i="1" l="1"/>
  <c r="S60" i="1"/>
  <c r="S17" i="1" l="1"/>
  <c r="I79" i="1" l="1"/>
  <c r="I83" i="1"/>
  <c r="I87" i="1"/>
  <c r="I91" i="1"/>
  <c r="I95" i="1"/>
  <c r="S24" i="1" l="1"/>
  <c r="S25" i="1"/>
  <c r="I71" i="1"/>
  <c r="S78" i="1"/>
  <c r="S77" i="1"/>
  <c r="U77" i="1" s="1"/>
  <c r="S76" i="1"/>
  <c r="S75" i="1"/>
  <c r="I75" i="1"/>
  <c r="U78" i="1" l="1"/>
  <c r="U76" i="1"/>
  <c r="U75" i="1"/>
  <c r="S10" i="1" l="1"/>
  <c r="S12" i="1"/>
  <c r="S13" i="1"/>
  <c r="S15" i="1"/>
  <c r="S16" i="1"/>
  <c r="S18" i="1"/>
  <c r="S19" i="1"/>
  <c r="S20" i="1"/>
  <c r="S21" i="1"/>
  <c r="S22" i="1"/>
  <c r="S23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8" i="1"/>
  <c r="I67" i="1"/>
  <c r="I63" i="1"/>
  <c r="I57" i="1"/>
  <c r="U96" i="1" l="1"/>
  <c r="U94" i="1"/>
  <c r="U92" i="1"/>
  <c r="U90" i="1"/>
  <c r="U88" i="1"/>
  <c r="U86" i="1"/>
  <c r="U82" i="1"/>
  <c r="U80" i="1"/>
  <c r="U43" i="1"/>
  <c r="U84" i="1"/>
  <c r="U95" i="1"/>
  <c r="U89" i="1"/>
  <c r="U79" i="1"/>
  <c r="U69" i="1"/>
  <c r="U57" i="1"/>
  <c r="U74" i="1"/>
  <c r="U72" i="1"/>
  <c r="U70" i="1"/>
  <c r="U68" i="1"/>
  <c r="U66" i="1"/>
  <c r="U64" i="1"/>
  <c r="U62" i="1"/>
  <c r="U58" i="1"/>
  <c r="U56" i="1"/>
  <c r="U54" i="1"/>
  <c r="U52" i="1"/>
  <c r="U50" i="1"/>
  <c r="U47" i="1"/>
  <c r="U45" i="1"/>
  <c r="U41" i="1"/>
  <c r="U37" i="1"/>
  <c r="U35" i="1"/>
  <c r="U33" i="1"/>
  <c r="U31" i="1"/>
  <c r="U29" i="1"/>
  <c r="U27" i="1"/>
  <c r="U25" i="1"/>
  <c r="U23" i="1"/>
  <c r="U21" i="1"/>
  <c r="U19" i="1"/>
  <c r="U15" i="1"/>
  <c r="U12" i="1"/>
  <c r="U39" i="1"/>
  <c r="U17" i="1"/>
  <c r="S102" i="1"/>
  <c r="T102" i="1"/>
  <c r="U98" i="1"/>
  <c r="U93" i="1"/>
  <c r="U91" i="1"/>
  <c r="U87" i="1"/>
  <c r="U85" i="1"/>
  <c r="U83" i="1"/>
  <c r="U81" i="1"/>
  <c r="U73" i="1"/>
  <c r="U71" i="1"/>
  <c r="U67" i="1"/>
  <c r="U65" i="1"/>
  <c r="U63" i="1"/>
  <c r="U59" i="1"/>
  <c r="U55" i="1"/>
  <c r="U53" i="1"/>
  <c r="U51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3" i="1"/>
  <c r="U10" i="1"/>
  <c r="I10" i="1"/>
  <c r="I16" i="1"/>
  <c r="I20" i="1"/>
  <c r="I24" i="1"/>
  <c r="I28" i="1"/>
  <c r="I32" i="1"/>
  <c r="I36" i="1"/>
  <c r="I40" i="1"/>
  <c r="I44" i="1"/>
  <c r="I48" i="1"/>
  <c r="I53" i="1"/>
  <c r="U102" i="1" l="1"/>
  <c r="I102" i="1"/>
</calcChain>
</file>

<file path=xl/sharedStrings.xml><?xml version="1.0" encoding="utf-8"?>
<sst xmlns="http://schemas.openxmlformats.org/spreadsheetml/2006/main" count="172" uniqueCount="132">
  <si>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</si>
  <si>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</si>
  <si>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</si>
  <si>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</si>
  <si>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</si>
  <si>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</si>
  <si>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</si>
  <si>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</si>
  <si>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</si>
  <si>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</si>
  <si>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</si>
  <si>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</si>
  <si>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</si>
  <si>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</si>
  <si>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</si>
  <si>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</si>
  <si>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</si>
  <si>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</si>
  <si>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</si>
  <si>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</si>
  <si>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</si>
  <si>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</si>
  <si>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</si>
  <si>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</si>
  <si>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</si>
  <si>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</si>
  <si>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</si>
  <si>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</si>
  <si>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</si>
  <si>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</si>
  <si>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</si>
  <si>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DESARROLLO SOSTENIBLE Y ORDENADO PARA LOGRAR LA PROSPERIDAD</t>
  </si>
  <si>
    <t>DIMENSIÓN DE DESARROLLO: AMBIENTE SANO Y DESARROLLO SOSTENIBLE</t>
  </si>
  <si>
    <t>META DE RESULTADO: 1-Lograr que 100% del inventario de la estructura ecológica principal se incorpore en el PBOT garantizando su conservación. 2-Intervenir el 100% de los vertimientos que no cumplen con la normatividad legal vigente. 3-Intervenir el 100% de las fuentes emisoras de ruido y contaminación visual que no cumplen con la normatividad legal vigente. 4-Intervenir el 100% de las fuentes emisoras de gases de efecto invernadero y material particulado que no cumplen con la normatividad legal vigente. 5-Fomentar la cultura y conciencia ambiental a través del desarrollo de actividades participativas en el 100% de las veredas e Instituciones Educativas del municipio. 6- Intervenir 48 ha en zonas de interés ambiental con el fin de conservarlas,  protegerlas y mejorarlas. 7- Disminuir en un 20% la emisión de gases efecto invernadero, siendo consecuentes con lo planteado en el plan nacional de desarrollo.</t>
  </si>
  <si>
    <t>VIGENCIA: 2016</t>
  </si>
  <si>
    <t>RESPONSABLE: Secretaría de Ambiente Natural</t>
  </si>
  <si>
    <t xml:space="preserve">Protección y uso sostenible de los elementos naturales con expresión territorial </t>
  </si>
  <si>
    <t>Control de impactos para la seguridad Ambiental</t>
  </si>
  <si>
    <t>Educacion ambiental incluyente y participativa</t>
  </si>
  <si>
    <t>Adaptación al cambio climatico</t>
  </si>
  <si>
    <t>Actualizar e implementar del SIGAM en el municipio de Sopó</t>
  </si>
  <si>
    <t>Realizar 90 visitas seguimiento y control a los vertimientos existentes en el municipio</t>
  </si>
  <si>
    <t>Aplicar medidas preventivas como minimo al 50% de los vertimientos que no cumplen la normatividad vigente</t>
  </si>
  <si>
    <t>Realizar dos actividades de seguimiento y control anuales a las fuentes emisoras de ruido presentes en el municipio</t>
  </si>
  <si>
    <t xml:space="preserve">Realizar dos actividades de seguimiento y control anuales a las fuentes emisoras de contaminación visual </t>
  </si>
  <si>
    <t>Realizar 28 actividades de seguimiento y control a todas las fuentes emisoras de gases efecto invernadero  presentes en el municipio de sopó</t>
  </si>
  <si>
    <t>Realizar 56 visitas de seguimiento y control a la implementación de los planes de manejo, recuperación y restauración ambiental aprobados por la CAR en la totalidad de las canteras del municipio.</t>
  </si>
  <si>
    <t>Promover y brindar el apoyo técnico a la formulación e implementación de proyectos ambientales escolares (PRAES) en 13 instituciones educativas del municipio de sopó.</t>
  </si>
  <si>
    <t>Actualizar el programa de ahorro y uso eficiente del agua y promover su implentación en el municipio</t>
  </si>
  <si>
    <t>Promover y brindar el apoyo tecnico a la formulación e implementación de proyectos ambientales comunales (PROCEDAS) en 17 veredas</t>
  </si>
  <si>
    <t>Realizar el mantenimiento de 20 Ha de predios de interes ambiental pertenecientes al municipio</t>
  </si>
  <si>
    <t>Promover la adquisición de 20 hectareas de terreno en zonas de interes ambiental</t>
  </si>
  <si>
    <t>Reforestar por lo menos 20 Ha en zonas de interes ambiental</t>
  </si>
  <si>
    <t xml:space="preserve">Gestionar dos proyectos para el mejoramiento paisajistico e hídraulico de 2,5 Km  del cause y ronda de las quebradas  en el municipio </t>
  </si>
  <si>
    <t>Realizar como minimo la limpieza de 4 Km de cause de quebradas durante el cuatrienio involucrando a la comunidad.</t>
  </si>
  <si>
    <t>Elaborar un plan de trabajo para dar cumplimiento al fallo proferido dentro de la acción popular  instaurada para la  descontaminación del  rio Bogotá</t>
  </si>
  <si>
    <t>Formular e implementar un proyecto que promueva la adaptación y/o la mitigación del cambio climático en el municipio de Sopó</t>
  </si>
  <si>
    <t>Implementar 2 proyectos de cosecha, manejo y uso racional de aguas lluvias para la sostenibilidad del desarrollo agropecuario</t>
  </si>
  <si>
    <t>Gestionar la instalación y puesta en marcha de un vivero para la producción, reproducción y establecimiento de especias nativas y material vegetal</t>
  </si>
  <si>
    <t xml:space="preserve">Gestionar la implementación de minimo un proyecto de energias limpias </t>
  </si>
  <si>
    <t>Número de Sistemas de Gestión Ambiental actualizados e implementados</t>
  </si>
  <si>
    <t xml:space="preserve">Número de visitas de seguimiento y control a los vertimientos existentes en el municipio </t>
  </si>
  <si>
    <t>Porcentaje de vertimientos a los que se aplican medidas preventivas</t>
  </si>
  <si>
    <t>Número de actividades de seguimiento y control a fuentes emisoras de ruido relizadas</t>
  </si>
  <si>
    <t xml:space="preserve">Numero de visitas seguimiento y control a las fuentes emisoras de gases efecto invernadero existentes en el municipio </t>
  </si>
  <si>
    <t xml:space="preserve">Numero de visitas seguimiento y control a las canteras existentes en el municipio </t>
  </si>
  <si>
    <t>Numero de instituciones apoyadas con los PRAES</t>
  </si>
  <si>
    <t>Número de programas de ahorro y uso eficiente del agua actualizados e implementados</t>
  </si>
  <si>
    <t>Numero de veredas y sectores apoyadas con los Procedas</t>
  </si>
  <si>
    <t xml:space="preserve">Número de hectáreas intervenidas con mantenimiento </t>
  </si>
  <si>
    <t>Número de hectáreas adquiridas en zonas de interes ambiental</t>
  </si>
  <si>
    <t>Número de hectáreas reforestadas en zonas de interés ambiental</t>
  </si>
  <si>
    <t xml:space="preserve">Número de proyectos  para el mejoramiento paisajistico e hídraulico de 2,5 Km  del cause y ronda de las quebradas  gestionados </t>
  </si>
  <si>
    <t>Numero de kilómetros de cause de quebradas intervenidos a través de jornadas de limpieza</t>
  </si>
  <si>
    <t>Número de planes de trabajo elaborados e implementados para dar cumplimiento al fallo del Río Bogotá</t>
  </si>
  <si>
    <t>Número de proyectos que promueven la adaptación y/o la mitigación del cambio climático formulados e implementados</t>
  </si>
  <si>
    <t>Número de proyectos de cosecha manejo y uso racional de aguas lluvias para la sostenibilidad del desarrollo agropecuario</t>
  </si>
  <si>
    <t>Número de viveros para la producción, reproducción y establecimiento de especias nativas y material vegetal puestos en marcha</t>
  </si>
  <si>
    <t>Número de proyectos de energías limpias implementados</t>
  </si>
  <si>
    <t>se realizará contrato cuyo objeto será prestar el Servicio de toma de muestras y analisis de calidad de agua por laboratorio acreditado en los diferentes vertimientos en el Municipio de Sopó en cumplimiento a las ordenes e instrucciones que para al materia fueron impartidas por el Honorable Consejo de Estado dentro del fallo de la segunda instancia de la acción popular Nº 2500-23-27-000-2001-0479-01</t>
  </si>
  <si>
    <t>se remitiran informes a la car de los de los impactos causados por los diferentes vertimientos presentes en el municipio</t>
  </si>
  <si>
    <t>se aplicarán medidas preventivas en los casos en los que se evidencie que esto es necesario</t>
  </si>
  <si>
    <t xml:space="preserve">se realizará un cronograma parte del técnico operativo de la oficina con el fin de realizar las  asistencias técnicas ambientales a los vertimientos identificados en el municipio  </t>
  </si>
  <si>
    <t xml:space="preserve">se dará cumplimiento a las ordenes impartidas por la corporación autonóma regional (CAR) en cuanto a medidas preventivas por vertimientos se refiere </t>
  </si>
  <si>
    <t>se realizará un contrato cuyo objeto será la medición de ruido ambiental de las fuentes fijas  emisoras de ruido, las memorias de cálculo y el análisis verificando el cumplimiento de la normatividad legal vigente</t>
  </si>
  <si>
    <t xml:space="preserve">se realizarán jornadas visitas de vigilancia seguimiento y control verificando el cumplimiento de la normatividad legal vigente en conjunto con la inspeccion de policia </t>
  </si>
  <si>
    <t>se rearealizará la contratación de un ingeniero de  apoyo a la aperación de la secretaría, con el fin de realizar visitas de seguimiento y control a las fuentes fijas emisoras de contaminacion visual existentes en el municipio, verificar el cumplimiento de la normatividad legal vigente y remitir informes a la CAR en caso de ser necesario</t>
  </si>
  <si>
    <t>se rearealizará la contratación de un ingeniero de  apoyo a la aperación de la secretaría, con el fin de realizar visitas de seguimiento y control a las fuentes fijas emisoras de gases de efecto invernadero existentes en el municipio, verificar el cumplimiento de la normatividad legal vigente y remitir informes a la CAR en caso de ser necesario</t>
  </si>
  <si>
    <t xml:space="preserve">se realizará contrato cuyo objeto será prestar el Servicio de toma de muestras y análisis de calidad de aire por laboratorio acreditado a fuentes emisoras de gases efecto invernadero existentes en el municipio Sopó </t>
  </si>
  <si>
    <t>se rearealizará la contratación de un ingeniero de  apoyo a la aperación de la secretaría, con el fin de realizar visitas de seguimiento y control a todas  las canteras existentes en el municipio, verificar el cumplimiento de la normatividad legal vigente y remitir informes a la CAR en caso de ser necesario</t>
  </si>
  <si>
    <t>se realizara la identificación de las fuentes fijas emisoras de ruido del municipio por parte del tecnico operativo de la oficina</t>
  </si>
  <si>
    <t>Es competencia de emsersopo por tanto la evidencia y actividades deben estar en dicha dependencia sin embargo la secretaría de Ambiente Natural se compremete a solicitar esta informacion para tenerla disponible en la alcaldia</t>
  </si>
  <si>
    <t>se realizará el contrato del guardabosques en el cual estan contempladas todas las actividades de protección, mejoramiento  y mantenimiento de los recursos naturales del municipio</t>
  </si>
  <si>
    <t>implementar en el municipio el programa de pago por servficios ambientales         -PSA-vinculando como minimo 8ha en zonas de interes ambiental</t>
  </si>
  <si>
    <t>Número de hectareas vinculadas al programa de -PSA-</t>
  </si>
  <si>
    <t>se rearealizará la contratación de un ingeniero de  apoyo a la aperación de la secretaría, con el fin de coordinar  y hacer seguimiento,supervision y control  a las labores de mantenimiento encaminadas a dar cumplimiento a esta meta,</t>
  </si>
  <si>
    <t>se realizará el contrato del guardabosques en el cual estan contempladas todas las actividades de protección, mejoramiento  y mantenimiento de los recursos naturales del municipio. el ayudara en la fase de identificacion de predios de intéres hídrico</t>
  </si>
  <si>
    <t>se rearealizará la contratación de un ingeniero de  apoyo a la aperación de la secretaría, con el fin de coordinar  y hacer seguimiento,supervision y control  a las labores encaminadas a dar cumplimiento a esta meta,</t>
  </si>
  <si>
    <t>se realizarán varias jornandas de reforestacion y el total a reforestar corresponde a 2 ha para esta vigencia</t>
  </si>
  <si>
    <t xml:space="preserve">se organizaran jornadas de limpieza con el apoyo de otras entidades como la CAR, defensa civil y bomberos </t>
  </si>
  <si>
    <t>Es competencia de la secretaría de desarrollo económico por tanto la evidencia y actividades deben estar en dicha dependencia sin embargo la secretaría de Ambiente Natural se compremete a brindar el apoyo técnico solicitado para dar cumplimiento a esta meta</t>
  </si>
  <si>
    <t>se implementara el programa de PSA del municipio</t>
  </si>
  <si>
    <t>PAULO MARTÍN PRIETO CARRANZA</t>
  </si>
  <si>
    <t>SECRETARIO DE AMBIENTE NATURAL</t>
  </si>
  <si>
    <t>aporte para pago de asimpro con el fin de realizar todos los eventos de la secretaría</t>
  </si>
  <si>
    <t>se celebrara el dia del agua con actividades encaminadas a proteger el recurso hidrico del municipio</t>
  </si>
  <si>
    <t>se vinculara dos (2) pasantes para el apoyo al cumplimiento de metas del pdm</t>
  </si>
  <si>
    <t>se rearealizará la contratación de un ingeniero de  apoyo a la operación de la secretaría, con el fin de realizar visitas de seguimiento y control a las fuentes fijas emisoras de ruido existentes en el municipio, verificar el cumplimiento de la normatividad legal vigente y remitir informes a la CAR en caso de ser necesario</t>
  </si>
  <si>
    <t xml:space="preserve">Monitorear anualmente la calidad físicoquímica, bacteriológica e hidrobiológica de al menos una de las principales fuentes de superficiales y subterráneas de las que se abastece los principales actores existentes en el municipio (comunidades, sectores productivos), acorde con la normatividad vigente. </t>
  </si>
  <si>
    <t xml:space="preserve">Se realizará (1) contrato cuyo objeto será apoyo la  Implementación del plan acción del Sistema de Gestión Ambiental Municipal (SIGAM), con el objetivo de dar cumplimiento a las metas establecidas en los plazos permanente y a corto plazo. </t>
  </si>
  <si>
    <t>se realizara contratro de apoyo logistico para la celebracion del segundo festival ambiental municipal</t>
  </si>
  <si>
    <t>Compra de un equipo multiparametros ( Oxigeno disuelto, pH, conductividad electrica, temperatura, salinidad),  para llevar acabo acciones de control a fuentes hídricas planteadas en las metas del plan de accion del SIGAM</t>
  </si>
  <si>
    <t xml:space="preserve">se realizará un contrato cuyo objeto será la implementación  de los  praes y procedas formulados en las vigencias anteriores en  colegios del municipio </t>
  </si>
  <si>
    <t xml:space="preserve">se realizará la celebración del día mundial del agua con la participación de los colegios, las juntas de accion comunal como parte de la implementación los praes y procedas del municipio </t>
  </si>
  <si>
    <t xml:space="preserve">se realizará un contrato para la formulación de un praes y 8 procedas en un colegio y ocho veredas o sectores  del municipio </t>
  </si>
  <si>
    <t>se realizara un contrato de sministro de alimentación, hidratación y refrigerios para las actividades deeducacion ambiental</t>
  </si>
  <si>
    <t>se realizará contrato de adquisiscion de material vegetal</t>
  </si>
  <si>
    <t>se realizará la compra del predio la esperanza en el cual ya cuenta con los requisitos previos a ser adquirido</t>
  </si>
  <si>
    <t>se realizara un contrato de suministro de alimentación, hidratación y refrigerios para las actividades deeducacion ambiental</t>
  </si>
  <si>
    <t>se realizará la compra del predio la denia en el cual ya cuenta con los requisitos previos a ser adquirido</t>
  </si>
  <si>
    <t>servicios notariales para formalizar la adquisición  de predios</t>
  </si>
  <si>
    <t>Se realizara la compra de maquiniaria chipiadora con el fin de fortalecer los procesos de compostaje, manejo y aprovechamiento de material vegetal o forestal articulado con el piloto de residuos organicos en el predio el carrizalito</t>
  </si>
  <si>
    <t>porcentaje de avance en la implementación del PGIRS</t>
  </si>
  <si>
    <t xml:space="preserve">Se realizará (1) contrato cuyo objeto será apoyo la  Implementación del plan acción del Plan de Gestión de Residuos Sólidos (PGIRS), con el objetivo de dar cumplimiento a las metas establecidas en los plazos permanente y a corto plazo. </t>
  </si>
  <si>
    <t>Adquisición de insumos,materiales , equipos e infraestructura para llevar a cabo el proceso de rersiduos orgánicos</t>
  </si>
  <si>
    <t>05 DE OCTUBRE DE 2018</t>
  </si>
  <si>
    <t>Construcción y adecuación de los andenes de la calle 2 y carrera 3 y Mantenimiento incluido paisajismo del parque principal en el municipio de Sopó. (Tratamiento fitosanitario de los árboles caucho sabanero ubicados en el parque principal del municipiop de sopó)</t>
  </si>
  <si>
    <t>Prestación de servicios profesionales para la realización del levantamiento topográfico planimetrico (area y linderos) y altimetro ( niveles) del corredor referente a la linea de alcantarillado de un sector del Municipio que va desde el sistema de tratamiento actual hasta desembocar al rio Bogotá.</t>
  </si>
  <si>
    <t>ADICION AL CONTRATO Nro SA-2018-537 CONSTRUCCION DEL AULA DOMO AMBIENTAL EN MODALIDAD DE OBRA NUEVA EN EL PARQUE ECOLOGICO PIONONO</t>
  </si>
  <si>
    <t xml:space="preserve">PAGO DE RIESGOS LABORALES A CONTRATISTAS DE RIESGO 4 Y 5
DE LAS DIFERENTES
DEPENDENCIAS DANDO
CUMPLIMIENTO A LA
NORMATIVIDAD </t>
  </si>
  <si>
    <t xml:space="preserve">ESTOS RECURSOS NO SE EJECUTARON DEBIDO A QUE ENTRARON AL PRESUPUESTO EN EL ULTIMO TRIMESTRE DEL AÑO </t>
  </si>
  <si>
    <t>ESTOS RECURSOS NO SE EJECUTARON DEBIDO A QUE EL CONCEJO MUNICIPAL NO APROBO LA COMPRA DEL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</si>
</sst>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top"/>
    </xf>
    <xf numFmtId="9" fontId="1" fillId="0" borderId="17" xfId="2" applyFont="1" applyBorder="1" applyProtection="1"/>
    <xf numFmtId="9" fontId="1" fillId="0" borderId="15" xfId="2" applyFont="1" applyBorder="1" applyProtection="1"/>
    <xf numFmtId="3" fontId="0" fillId="0" borderId="16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3" fontId="5" fillId="0" borderId="20" xfId="0" applyNumberFormat="1" applyFont="1" applyFill="1" applyBorder="1" applyAlignment="1" applyProtection="1">
      <alignment horizontal="center" vertical="center" wrapText="1"/>
    </xf>
    <xf numFmtId="9" fontId="5" fillId="0" borderId="20" xfId="2" applyFont="1" applyFill="1" applyBorder="1" applyAlignment="1" applyProtection="1">
      <alignment horizontal="center" vertical="center" textRotation="90" wrapText="1"/>
    </xf>
    <xf numFmtId="0" fontId="13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vertical="top"/>
    </xf>
    <xf numFmtId="0" fontId="8" fillId="6" borderId="2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6" xfId="0" applyNumberFormat="1" applyFont="1" applyFill="1" applyBorder="1" applyAlignment="1" applyProtection="1"/>
    <xf numFmtId="165" fontId="0" fillId="0" borderId="15" xfId="0" applyNumberFormat="1" applyFont="1" applyBorder="1" applyAlignment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justify" vertical="center" wrapText="1"/>
    </xf>
    <xf numFmtId="165" fontId="0" fillId="6" borderId="0" xfId="0" applyNumberFormat="1" applyFill="1" applyProtection="1"/>
    <xf numFmtId="0" fontId="5" fillId="6" borderId="1" xfId="0" applyFont="1" applyFill="1" applyBorder="1" applyAlignment="1" applyProtection="1">
      <alignment horizontal="justify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justify" vertical="center" wrapText="1"/>
    </xf>
    <xf numFmtId="165" fontId="0" fillId="0" borderId="0" xfId="0" applyNumberFormat="1" applyProtection="1"/>
    <xf numFmtId="4" fontId="8" fillId="6" borderId="0" xfId="0" applyNumberFormat="1" applyFont="1" applyFill="1" applyBorder="1" applyAlignment="1" applyProtection="1">
      <alignment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/>
    </xf>
    <xf numFmtId="165" fontId="0" fillId="0" borderId="16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top"/>
    </xf>
    <xf numFmtId="3" fontId="1" fillId="6" borderId="0" xfId="0" applyNumberFormat="1" applyFont="1" applyFill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882771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9</xdr:col>
      <xdr:colOff>460375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109"/>
  <sheetViews>
    <sheetView tabSelected="1" view="pageBreakPreview" topLeftCell="A76" zoomScale="125" zoomScaleNormal="125" zoomScaleSheetLayoutView="125" zoomScalePageLayoutView="80" workbookViewId="0">
      <selection activeCell="U104" sqref="U104:U106"/>
    </sheetView>
  </sheetViews>
  <sheetFormatPr baseColWidth="10" defaultColWidth="11.42578125" defaultRowHeight="15" x14ac:dyDescent="0.25"/>
  <cols>
    <col min="1" max="1" width="5.85546875" style="10" customWidth="1"/>
    <col min="2" max="2" width="25" style="10" hidden="1" customWidth="1"/>
    <col min="3" max="4" width="27.28515625" style="1" hidden="1" customWidth="1"/>
    <col min="5" max="5" width="6" style="2" hidden="1" customWidth="1"/>
    <col min="6" max="8" width="6" style="1" hidden="1" customWidth="1"/>
    <col min="9" max="9" width="6.42578125" style="1" hidden="1" customWidth="1"/>
    <col min="10" max="10" width="36.7109375" style="1" customWidth="1"/>
    <col min="11" max="11" width="13" style="1" customWidth="1"/>
    <col min="12" max="12" width="12.5703125" style="1" customWidth="1"/>
    <col min="13" max="13" width="11.28515625" style="1" hidden="1" customWidth="1"/>
    <col min="14" max="16" width="10.85546875" style="1" hidden="1" customWidth="1"/>
    <col min="17" max="17" width="14.140625" style="1" customWidth="1"/>
    <col min="18" max="18" width="10.85546875" style="1" customWidth="1"/>
    <col min="19" max="19" width="13" style="1" bestFit="1" customWidth="1"/>
    <col min="20" max="20" width="17.42578125" style="1" customWidth="1"/>
    <col min="21" max="21" width="13.85546875" style="1" customWidth="1"/>
    <col min="22" max="22" width="54" style="10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0" customFormat="1" ht="15" customHeight="1" x14ac:dyDescent="0.25">
      <c r="A1" s="74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10" customFormat="1" ht="15" customHeight="1" x14ac:dyDescent="0.25">
      <c r="A2" s="74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10" customFormat="1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3"/>
    </row>
    <row r="4" spans="1:22" s="7" customFormat="1" ht="24" customHeight="1" x14ac:dyDescent="0.25">
      <c r="A4" s="53" t="s">
        <v>31</v>
      </c>
      <c r="B4" s="54"/>
      <c r="C4" s="54"/>
      <c r="D4" s="54"/>
      <c r="E4" s="54"/>
      <c r="F4" s="55"/>
      <c r="G4" s="50" t="s">
        <v>32</v>
      </c>
      <c r="H4" s="51"/>
      <c r="I4" s="51"/>
      <c r="J4" s="51"/>
      <c r="K4" s="51"/>
      <c r="L4" s="52"/>
      <c r="M4" s="50" t="s">
        <v>34</v>
      </c>
      <c r="N4" s="51"/>
      <c r="O4" s="51"/>
      <c r="P4" s="52"/>
      <c r="Q4" s="76" t="s">
        <v>35</v>
      </c>
      <c r="R4" s="77"/>
      <c r="S4" s="77"/>
      <c r="T4" s="77"/>
      <c r="U4" s="77"/>
      <c r="V4" s="78"/>
    </row>
    <row r="5" spans="1:22" s="7" customFormat="1" ht="65.25" customHeight="1" x14ac:dyDescent="0.25">
      <c r="A5" s="56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79" t="s">
        <v>30</v>
      </c>
      <c r="N5" s="79"/>
      <c r="O5" s="79"/>
      <c r="P5" s="79"/>
      <c r="Q5" s="79"/>
      <c r="R5" s="79"/>
      <c r="S5" s="79"/>
      <c r="T5" s="79"/>
      <c r="U5" s="79"/>
      <c r="V5" s="79"/>
    </row>
    <row r="6" spans="1:22" s="7" customFormat="1" ht="6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18"/>
    </row>
    <row r="7" spans="1:22" ht="15.75" customHeight="1" x14ac:dyDescent="0.25">
      <c r="A7" s="63" t="s">
        <v>3</v>
      </c>
      <c r="B7" s="64" t="s">
        <v>17</v>
      </c>
      <c r="C7" s="64" t="s">
        <v>0</v>
      </c>
      <c r="D7" s="60" t="s">
        <v>4</v>
      </c>
      <c r="E7" s="61" t="s">
        <v>1</v>
      </c>
      <c r="F7" s="61" t="s">
        <v>2</v>
      </c>
      <c r="G7" s="72" t="s">
        <v>15</v>
      </c>
      <c r="H7" s="72" t="s">
        <v>23</v>
      </c>
      <c r="I7" s="65" t="s">
        <v>5</v>
      </c>
      <c r="J7" s="60" t="s">
        <v>19</v>
      </c>
      <c r="K7" s="66" t="s">
        <v>22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73" t="s">
        <v>29</v>
      </c>
    </row>
    <row r="8" spans="1:22" ht="27" customHeight="1" x14ac:dyDescent="0.25">
      <c r="A8" s="63"/>
      <c r="B8" s="64"/>
      <c r="C8" s="64"/>
      <c r="D8" s="60"/>
      <c r="E8" s="61"/>
      <c r="F8" s="61"/>
      <c r="G8" s="72"/>
      <c r="H8" s="72"/>
      <c r="I8" s="65"/>
      <c r="J8" s="60"/>
      <c r="K8" s="67" t="s">
        <v>6</v>
      </c>
      <c r="L8" s="67"/>
      <c r="M8" s="67" t="s">
        <v>20</v>
      </c>
      <c r="N8" s="67"/>
      <c r="O8" s="67" t="s">
        <v>21</v>
      </c>
      <c r="P8" s="67"/>
      <c r="Q8" s="67" t="s">
        <v>7</v>
      </c>
      <c r="R8" s="67"/>
      <c r="S8" s="67" t="s">
        <v>8</v>
      </c>
      <c r="T8" s="67"/>
      <c r="U8" s="69" t="s">
        <v>26</v>
      </c>
      <c r="V8" s="73"/>
    </row>
    <row r="9" spans="1:22" ht="27" customHeight="1" thickBot="1" x14ac:dyDescent="0.3">
      <c r="A9" s="63"/>
      <c r="B9" s="64"/>
      <c r="C9" s="64"/>
      <c r="D9" s="60"/>
      <c r="E9" s="61"/>
      <c r="F9" s="61"/>
      <c r="G9" s="72"/>
      <c r="H9" s="72"/>
      <c r="I9" s="65"/>
      <c r="J9" s="60"/>
      <c r="K9" s="14" t="s">
        <v>24</v>
      </c>
      <c r="L9" s="15" t="s">
        <v>25</v>
      </c>
      <c r="M9" s="14" t="s">
        <v>24</v>
      </c>
      <c r="N9" s="15" t="s">
        <v>25</v>
      </c>
      <c r="O9" s="14" t="s">
        <v>24</v>
      </c>
      <c r="P9" s="15" t="s">
        <v>25</v>
      </c>
      <c r="Q9" s="14" t="s">
        <v>24</v>
      </c>
      <c r="R9" s="15" t="s">
        <v>25</v>
      </c>
      <c r="S9" s="14" t="s">
        <v>24</v>
      </c>
      <c r="T9" s="15" t="s">
        <v>25</v>
      </c>
      <c r="U9" s="69"/>
      <c r="V9" s="73"/>
    </row>
    <row r="10" spans="1:22" ht="81.75" customHeight="1" x14ac:dyDescent="0.25">
      <c r="A10" s="34">
        <v>2</v>
      </c>
      <c r="B10" s="40" t="s">
        <v>36</v>
      </c>
      <c r="C10" s="42" t="s">
        <v>40</v>
      </c>
      <c r="D10" s="42" t="s">
        <v>60</v>
      </c>
      <c r="E10" s="42">
        <v>0</v>
      </c>
      <c r="F10" s="42">
        <v>1</v>
      </c>
      <c r="G10" s="42">
        <v>0.5</v>
      </c>
      <c r="H10" s="40"/>
      <c r="I10" s="44">
        <f>+H10/G10*100</f>
        <v>0</v>
      </c>
      <c r="J10" s="27" t="s">
        <v>109</v>
      </c>
      <c r="K10" s="11">
        <v>18304000</v>
      </c>
      <c r="L10" s="11">
        <v>16480000</v>
      </c>
      <c r="M10" s="11"/>
      <c r="N10" s="11"/>
      <c r="O10" s="11"/>
      <c r="P10" s="11"/>
      <c r="Q10" s="11"/>
      <c r="R10" s="11"/>
      <c r="S10" s="11">
        <f t="shared" ref="S10:S79" si="0">+K10+M10+O10+Q10</f>
        <v>18304000</v>
      </c>
      <c r="T10" s="11">
        <f t="shared" ref="T10:T79" si="1">+L10+N10+P10+R10</f>
        <v>16480000</v>
      </c>
      <c r="U10" s="12">
        <f>+T10/S10*100</f>
        <v>90.034965034965026</v>
      </c>
      <c r="V10" s="19"/>
    </row>
    <row r="11" spans="1:22" ht="81.75" customHeight="1" x14ac:dyDescent="0.25">
      <c r="A11" s="35"/>
      <c r="B11" s="41"/>
      <c r="C11" s="36"/>
      <c r="D11" s="36"/>
      <c r="E11" s="36"/>
      <c r="F11" s="36"/>
      <c r="G11" s="36"/>
      <c r="H11" s="41"/>
      <c r="I11" s="44"/>
      <c r="J11" s="27" t="s">
        <v>123</v>
      </c>
      <c r="K11" s="11">
        <v>14000000</v>
      </c>
      <c r="L11" s="11">
        <v>14000000</v>
      </c>
      <c r="M11" s="11"/>
      <c r="N11" s="11"/>
      <c r="O11" s="11"/>
      <c r="P11" s="11"/>
      <c r="Q11" s="11"/>
      <c r="R11" s="11"/>
      <c r="S11" s="11">
        <f t="shared" si="0"/>
        <v>14000000</v>
      </c>
      <c r="T11" s="11">
        <f t="shared" si="1"/>
        <v>14000000</v>
      </c>
      <c r="U11" s="12">
        <f>+T11/S11*100</f>
        <v>100</v>
      </c>
      <c r="V11" s="19"/>
    </row>
    <row r="12" spans="1:22" ht="90.75" customHeight="1" x14ac:dyDescent="0.25">
      <c r="A12" s="35"/>
      <c r="B12" s="41"/>
      <c r="C12" s="36"/>
      <c r="D12" s="36"/>
      <c r="E12" s="36"/>
      <c r="F12" s="36"/>
      <c r="G12" s="36"/>
      <c r="H12" s="41"/>
      <c r="I12" s="44"/>
      <c r="J12" s="27" t="s">
        <v>108</v>
      </c>
      <c r="K12" s="11">
        <v>20000000</v>
      </c>
      <c r="L12" s="11"/>
      <c r="M12" s="11"/>
      <c r="N12" s="11"/>
      <c r="O12" s="11"/>
      <c r="P12" s="11"/>
      <c r="Q12" s="11"/>
      <c r="R12" s="11"/>
      <c r="S12" s="11">
        <f t="shared" si="0"/>
        <v>20000000</v>
      </c>
      <c r="T12" s="11">
        <f t="shared" si="1"/>
        <v>0</v>
      </c>
      <c r="U12" s="12">
        <f t="shared" ref="U12:U56" si="2">+T12/S12*100</f>
        <v>0</v>
      </c>
      <c r="V12" s="19"/>
    </row>
    <row r="13" spans="1:22" ht="70.5" customHeight="1" x14ac:dyDescent="0.25">
      <c r="A13" s="35"/>
      <c r="B13" s="41"/>
      <c r="C13" s="36"/>
      <c r="D13" s="36"/>
      <c r="E13" s="36"/>
      <c r="F13" s="36"/>
      <c r="G13" s="36"/>
      <c r="H13" s="41"/>
      <c r="I13" s="44"/>
      <c r="J13" s="27" t="s">
        <v>110</v>
      </c>
      <c r="K13" s="11">
        <v>12000000</v>
      </c>
      <c r="L13" s="11">
        <v>12000000</v>
      </c>
      <c r="M13" s="11"/>
      <c r="N13" s="11"/>
      <c r="O13" s="11"/>
      <c r="P13" s="11"/>
      <c r="Q13" s="11"/>
      <c r="R13" s="11"/>
      <c r="S13" s="11">
        <f t="shared" si="0"/>
        <v>12000000</v>
      </c>
      <c r="T13" s="11">
        <f t="shared" si="1"/>
        <v>12000000</v>
      </c>
      <c r="U13" s="12">
        <f t="shared" si="2"/>
        <v>100</v>
      </c>
      <c r="V13" s="19"/>
    </row>
    <row r="14" spans="1:22" ht="70.5" customHeight="1" x14ac:dyDescent="0.25">
      <c r="A14" s="35"/>
      <c r="B14" s="41"/>
      <c r="C14" s="36"/>
      <c r="D14" s="36"/>
      <c r="E14" s="36"/>
      <c r="F14" s="36"/>
      <c r="G14" s="36"/>
      <c r="H14" s="41"/>
      <c r="I14" s="44"/>
      <c r="J14" s="27" t="s">
        <v>126</v>
      </c>
      <c r="K14" s="11">
        <v>12000000</v>
      </c>
      <c r="L14" s="11">
        <v>9622000</v>
      </c>
      <c r="M14" s="11"/>
      <c r="N14" s="11"/>
      <c r="O14" s="11"/>
      <c r="P14" s="11"/>
      <c r="Q14" s="11"/>
      <c r="R14" s="11"/>
      <c r="S14" s="11">
        <f t="shared" si="0"/>
        <v>12000000</v>
      </c>
      <c r="T14" s="11">
        <f t="shared" si="1"/>
        <v>9622000</v>
      </c>
      <c r="U14" s="12">
        <f t="shared" si="2"/>
        <v>80.183333333333323</v>
      </c>
      <c r="V14" s="19"/>
    </row>
    <row r="15" spans="1:22" ht="77.25" customHeight="1" thickBot="1" x14ac:dyDescent="0.3">
      <c r="A15" s="46"/>
      <c r="B15" s="47"/>
      <c r="C15" s="48"/>
      <c r="D15" s="48"/>
      <c r="E15" s="48"/>
      <c r="F15" s="48"/>
      <c r="G15" s="48"/>
      <c r="H15" s="47"/>
      <c r="I15" s="49"/>
      <c r="J15" s="27" t="s">
        <v>111</v>
      </c>
      <c r="K15" s="11">
        <v>12000000</v>
      </c>
      <c r="L15" s="11"/>
      <c r="M15" s="11"/>
      <c r="N15" s="11"/>
      <c r="O15" s="11"/>
      <c r="P15" s="11"/>
      <c r="Q15" s="11"/>
      <c r="R15" s="11"/>
      <c r="S15" s="11">
        <f t="shared" si="0"/>
        <v>12000000</v>
      </c>
      <c r="T15" s="11">
        <f t="shared" si="1"/>
        <v>0</v>
      </c>
      <c r="U15" s="12">
        <f t="shared" si="2"/>
        <v>0</v>
      </c>
      <c r="V15" s="19"/>
    </row>
    <row r="16" spans="1:22" ht="101.25" x14ac:dyDescent="0.25">
      <c r="A16" s="34">
        <v>3</v>
      </c>
      <c r="B16" s="40" t="s">
        <v>37</v>
      </c>
      <c r="C16" s="42" t="s">
        <v>41</v>
      </c>
      <c r="D16" s="42" t="s">
        <v>61</v>
      </c>
      <c r="E16" s="42">
        <v>38</v>
      </c>
      <c r="F16" s="42">
        <v>90</v>
      </c>
      <c r="G16" s="42">
        <v>50</v>
      </c>
      <c r="H16" s="40"/>
      <c r="I16" s="44">
        <f>+H16/G16*100</f>
        <v>0</v>
      </c>
      <c r="J16" s="27" t="s">
        <v>79</v>
      </c>
      <c r="K16" s="11">
        <v>17000000</v>
      </c>
      <c r="L16" s="11">
        <v>14205625</v>
      </c>
      <c r="M16" s="11"/>
      <c r="N16" s="11"/>
      <c r="O16" s="11"/>
      <c r="P16" s="11"/>
      <c r="Q16" s="11"/>
      <c r="R16" s="11"/>
      <c r="S16" s="11">
        <f t="shared" si="0"/>
        <v>17000000</v>
      </c>
      <c r="T16" s="11">
        <f t="shared" si="1"/>
        <v>14205625</v>
      </c>
      <c r="U16" s="12">
        <f>+T16/S16*100</f>
        <v>83.5625</v>
      </c>
      <c r="V16" s="19"/>
    </row>
    <row r="17" spans="1:22" ht="45" x14ac:dyDescent="0.25">
      <c r="A17" s="35"/>
      <c r="B17" s="41"/>
      <c r="C17" s="36"/>
      <c r="D17" s="36"/>
      <c r="E17" s="36"/>
      <c r="F17" s="36"/>
      <c r="G17" s="36"/>
      <c r="H17" s="41"/>
      <c r="I17" s="44"/>
      <c r="J17" s="27" t="s">
        <v>82</v>
      </c>
      <c r="K17" s="11"/>
      <c r="L17" s="11"/>
      <c r="M17" s="11"/>
      <c r="N17" s="11"/>
      <c r="O17" s="11"/>
      <c r="P17" s="11"/>
      <c r="Q17" s="11"/>
      <c r="R17" s="11"/>
      <c r="S17" s="11">
        <f>+K17+M17+O17+Q17</f>
        <v>0</v>
      </c>
      <c r="T17" s="11">
        <f t="shared" si="1"/>
        <v>0</v>
      </c>
      <c r="U17" s="12" t="e">
        <f t="shared" si="2"/>
        <v>#DIV/0!</v>
      </c>
      <c r="V17" s="19"/>
    </row>
    <row r="18" spans="1:22" ht="23.25" customHeight="1" x14ac:dyDescent="0.25">
      <c r="A18" s="35"/>
      <c r="B18" s="41"/>
      <c r="C18" s="36"/>
      <c r="D18" s="36"/>
      <c r="E18" s="36"/>
      <c r="F18" s="36"/>
      <c r="G18" s="36"/>
      <c r="H18" s="41"/>
      <c r="I18" s="44"/>
      <c r="J18" s="27" t="s">
        <v>106</v>
      </c>
      <c r="K18" s="11"/>
      <c r="L18" s="11"/>
      <c r="M18" s="11"/>
      <c r="N18" s="11"/>
      <c r="O18" s="11"/>
      <c r="P18" s="11"/>
      <c r="Q18" s="11"/>
      <c r="R18" s="11"/>
      <c r="S18" s="11">
        <f t="shared" si="0"/>
        <v>0</v>
      </c>
      <c r="T18" s="11">
        <f t="shared" si="1"/>
        <v>0</v>
      </c>
      <c r="U18" s="12" t="e">
        <f t="shared" si="2"/>
        <v>#DIV/0!</v>
      </c>
      <c r="V18" s="19"/>
    </row>
    <row r="19" spans="1:22" ht="23.25" customHeight="1" thickBot="1" x14ac:dyDescent="0.3">
      <c r="A19" s="46"/>
      <c r="B19" s="47"/>
      <c r="C19" s="48"/>
      <c r="D19" s="48"/>
      <c r="E19" s="48"/>
      <c r="F19" s="48"/>
      <c r="G19" s="48"/>
      <c r="H19" s="47"/>
      <c r="I19" s="49"/>
      <c r="J19" s="27"/>
      <c r="K19" s="11"/>
      <c r="L19" s="11"/>
      <c r="M19" s="11"/>
      <c r="N19" s="11"/>
      <c r="O19" s="11"/>
      <c r="P19" s="11"/>
      <c r="Q19" s="11"/>
      <c r="R19" s="11"/>
      <c r="S19" s="11">
        <f t="shared" si="0"/>
        <v>0</v>
      </c>
      <c r="T19" s="11">
        <f t="shared" si="1"/>
        <v>0</v>
      </c>
      <c r="U19" s="12" t="e">
        <f t="shared" si="2"/>
        <v>#DIV/0!</v>
      </c>
      <c r="V19" s="19"/>
    </row>
    <row r="20" spans="1:22" ht="33.75" x14ac:dyDescent="0.25">
      <c r="A20" s="34">
        <v>4</v>
      </c>
      <c r="B20" s="40" t="s">
        <v>37</v>
      </c>
      <c r="C20" s="42" t="s">
        <v>42</v>
      </c>
      <c r="D20" s="42" t="s">
        <v>62</v>
      </c>
      <c r="E20" s="42">
        <v>67</v>
      </c>
      <c r="F20" s="42">
        <v>50</v>
      </c>
      <c r="G20" s="42">
        <v>50</v>
      </c>
      <c r="H20" s="40"/>
      <c r="I20" s="44">
        <f>+H20/G20*100</f>
        <v>0</v>
      </c>
      <c r="J20" s="27" t="s">
        <v>80</v>
      </c>
      <c r="K20" s="11"/>
      <c r="L20" s="11"/>
      <c r="M20" s="11"/>
      <c r="N20" s="11"/>
      <c r="O20" s="11"/>
      <c r="P20" s="11"/>
      <c r="Q20" s="11"/>
      <c r="R20" s="11"/>
      <c r="S20" s="11">
        <f t="shared" si="0"/>
        <v>0</v>
      </c>
      <c r="T20" s="11">
        <f t="shared" si="1"/>
        <v>0</v>
      </c>
      <c r="U20" s="12" t="e">
        <f>+T20/S20*100</f>
        <v>#DIV/0!</v>
      </c>
      <c r="V20" s="19"/>
    </row>
    <row r="21" spans="1:22" ht="32.25" x14ac:dyDescent="0.25">
      <c r="A21" s="35"/>
      <c r="B21" s="41"/>
      <c r="C21" s="36"/>
      <c r="D21" s="36"/>
      <c r="E21" s="36"/>
      <c r="F21" s="36"/>
      <c r="G21" s="36"/>
      <c r="H21" s="41"/>
      <c r="I21" s="44"/>
      <c r="J21" s="27" t="s">
        <v>81</v>
      </c>
      <c r="K21" s="11"/>
      <c r="L21" s="11"/>
      <c r="M21" s="11"/>
      <c r="N21" s="11"/>
      <c r="O21" s="11"/>
      <c r="P21" s="11"/>
      <c r="Q21" s="11"/>
      <c r="R21" s="11"/>
      <c r="S21" s="11">
        <f t="shared" si="0"/>
        <v>0</v>
      </c>
      <c r="T21" s="11">
        <f t="shared" si="1"/>
        <v>0</v>
      </c>
      <c r="U21" s="12" t="e">
        <f t="shared" si="2"/>
        <v>#DIV/0!</v>
      </c>
      <c r="V21" s="19"/>
    </row>
    <row r="22" spans="1:22" ht="33.75" x14ac:dyDescent="0.25">
      <c r="A22" s="35"/>
      <c r="B22" s="41"/>
      <c r="C22" s="36"/>
      <c r="D22" s="36"/>
      <c r="E22" s="36"/>
      <c r="F22" s="36"/>
      <c r="G22" s="36"/>
      <c r="H22" s="41"/>
      <c r="I22" s="44"/>
      <c r="J22" s="27" t="s">
        <v>83</v>
      </c>
      <c r="K22" s="11"/>
      <c r="L22" s="11"/>
      <c r="M22" s="11"/>
      <c r="N22" s="11"/>
      <c r="O22" s="11"/>
      <c r="P22" s="11"/>
      <c r="Q22" s="11"/>
      <c r="R22" s="11"/>
      <c r="S22" s="11">
        <f t="shared" si="0"/>
        <v>0</v>
      </c>
      <c r="T22" s="11">
        <f t="shared" si="1"/>
        <v>0</v>
      </c>
      <c r="U22" s="12" t="e">
        <f t="shared" si="2"/>
        <v>#DIV/0!</v>
      </c>
      <c r="V22" s="19"/>
    </row>
    <row r="23" spans="1:22" ht="23.25" customHeight="1" thickBot="1" x14ac:dyDescent="0.3">
      <c r="A23" s="46"/>
      <c r="B23" s="47"/>
      <c r="C23" s="48"/>
      <c r="D23" s="48"/>
      <c r="E23" s="48"/>
      <c r="F23" s="48"/>
      <c r="G23" s="48"/>
      <c r="H23" s="47"/>
      <c r="I23" s="49"/>
      <c r="J23" s="27"/>
      <c r="K23" s="11"/>
      <c r="L23" s="11"/>
      <c r="M23" s="11"/>
      <c r="N23" s="11"/>
      <c r="O23" s="11"/>
      <c r="P23" s="11"/>
      <c r="Q23" s="11"/>
      <c r="R23" s="11"/>
      <c r="S23" s="11">
        <f t="shared" si="0"/>
        <v>0</v>
      </c>
      <c r="T23" s="11">
        <f t="shared" si="1"/>
        <v>0</v>
      </c>
      <c r="U23" s="12" t="e">
        <f t="shared" si="2"/>
        <v>#DIV/0!</v>
      </c>
      <c r="V23" s="19"/>
    </row>
    <row r="24" spans="1:22" ht="33.75" x14ac:dyDescent="0.25">
      <c r="A24" s="34">
        <v>5</v>
      </c>
      <c r="B24" s="40" t="s">
        <v>37</v>
      </c>
      <c r="C24" s="42" t="s">
        <v>43</v>
      </c>
      <c r="D24" s="42" t="s">
        <v>63</v>
      </c>
      <c r="E24" s="42">
        <v>1</v>
      </c>
      <c r="F24" s="42">
        <v>8</v>
      </c>
      <c r="G24" s="42">
        <v>4</v>
      </c>
      <c r="H24" s="40"/>
      <c r="I24" s="44">
        <f>+H24/G24*100</f>
        <v>0</v>
      </c>
      <c r="J24" s="27" t="s">
        <v>90</v>
      </c>
      <c r="K24" s="11"/>
      <c r="L24" s="11"/>
      <c r="M24" s="11"/>
      <c r="N24" s="11"/>
      <c r="O24" s="11"/>
      <c r="P24" s="11"/>
      <c r="Q24" s="11"/>
      <c r="R24" s="11"/>
      <c r="S24" s="11">
        <f>+K24+M24+O24+Q24</f>
        <v>0</v>
      </c>
      <c r="T24" s="11">
        <f t="shared" si="1"/>
        <v>0</v>
      </c>
      <c r="U24" s="12" t="e">
        <f>+T24/S24*100</f>
        <v>#DIV/0!</v>
      </c>
      <c r="V24" s="19"/>
    </row>
    <row r="25" spans="1:22" ht="78.75" x14ac:dyDescent="0.25">
      <c r="A25" s="35"/>
      <c r="B25" s="41"/>
      <c r="C25" s="36"/>
      <c r="D25" s="36"/>
      <c r="E25" s="36"/>
      <c r="F25" s="36"/>
      <c r="G25" s="36"/>
      <c r="H25" s="41"/>
      <c r="I25" s="44"/>
      <c r="J25" s="27" t="s">
        <v>107</v>
      </c>
      <c r="K25" s="11">
        <v>3846398</v>
      </c>
      <c r="L25" s="11">
        <v>3846398.9</v>
      </c>
      <c r="M25" s="11"/>
      <c r="N25" s="11"/>
      <c r="O25" s="11"/>
      <c r="P25" s="11"/>
      <c r="Q25" s="11"/>
      <c r="R25" s="11"/>
      <c r="S25" s="11">
        <f>+K25+M25+O25+Q25</f>
        <v>3846398</v>
      </c>
      <c r="T25" s="11">
        <f t="shared" si="1"/>
        <v>3846398.9</v>
      </c>
      <c r="U25" s="12">
        <f t="shared" si="2"/>
        <v>100.00002339851466</v>
      </c>
      <c r="V25" s="19"/>
    </row>
    <row r="26" spans="1:22" ht="56.25" x14ac:dyDescent="0.25">
      <c r="A26" s="35"/>
      <c r="B26" s="41"/>
      <c r="C26" s="36"/>
      <c r="D26" s="36"/>
      <c r="E26" s="36"/>
      <c r="F26" s="36"/>
      <c r="G26" s="36"/>
      <c r="H26" s="41"/>
      <c r="I26" s="44"/>
      <c r="J26" s="27" t="s">
        <v>84</v>
      </c>
      <c r="K26" s="11">
        <v>9500000</v>
      </c>
      <c r="L26" s="11">
        <v>8500000</v>
      </c>
      <c r="M26" s="11"/>
      <c r="N26" s="11"/>
      <c r="O26" s="11"/>
      <c r="P26" s="11"/>
      <c r="Q26" s="11"/>
      <c r="R26" s="11"/>
      <c r="S26" s="11">
        <f t="shared" si="0"/>
        <v>9500000</v>
      </c>
      <c r="T26" s="11">
        <f t="shared" si="1"/>
        <v>8500000</v>
      </c>
      <c r="U26" s="12">
        <f t="shared" si="2"/>
        <v>89.473684210526315</v>
      </c>
      <c r="V26" s="19"/>
    </row>
    <row r="27" spans="1:22" ht="23.25" customHeight="1" thickBot="1" x14ac:dyDescent="0.3">
      <c r="A27" s="46"/>
      <c r="B27" s="47"/>
      <c r="C27" s="48"/>
      <c r="D27" s="48"/>
      <c r="E27" s="48"/>
      <c r="F27" s="48"/>
      <c r="G27" s="48"/>
      <c r="H27" s="47"/>
      <c r="I27" s="49"/>
      <c r="J27" s="27"/>
      <c r="K27" s="11"/>
      <c r="L27" s="11"/>
      <c r="M27" s="11"/>
      <c r="N27" s="11"/>
      <c r="O27" s="11"/>
      <c r="P27" s="11"/>
      <c r="Q27" s="11"/>
      <c r="R27" s="11"/>
      <c r="S27" s="11">
        <f t="shared" si="0"/>
        <v>0</v>
      </c>
      <c r="T27" s="11">
        <f t="shared" si="1"/>
        <v>0</v>
      </c>
      <c r="U27" s="12" t="e">
        <f t="shared" si="2"/>
        <v>#DIV/0!</v>
      </c>
      <c r="V27" s="19"/>
    </row>
    <row r="28" spans="1:22" ht="45" x14ac:dyDescent="0.25">
      <c r="A28" s="34">
        <v>6</v>
      </c>
      <c r="B28" s="40" t="s">
        <v>37</v>
      </c>
      <c r="C28" s="42" t="s">
        <v>44</v>
      </c>
      <c r="D28" s="42" t="s">
        <v>63</v>
      </c>
      <c r="E28" s="42">
        <v>2</v>
      </c>
      <c r="F28" s="42">
        <v>8</v>
      </c>
      <c r="G28" s="42">
        <v>4</v>
      </c>
      <c r="H28" s="40"/>
      <c r="I28" s="44">
        <f>+H28/G28*100</f>
        <v>0</v>
      </c>
      <c r="J28" s="27" t="s">
        <v>85</v>
      </c>
      <c r="K28" s="11"/>
      <c r="L28" s="11"/>
      <c r="M28" s="11"/>
      <c r="N28" s="11"/>
      <c r="O28" s="11"/>
      <c r="P28" s="11"/>
      <c r="Q28" s="11"/>
      <c r="R28" s="11"/>
      <c r="S28" s="11">
        <f t="shared" si="0"/>
        <v>0</v>
      </c>
      <c r="T28" s="11">
        <f t="shared" si="1"/>
        <v>0</v>
      </c>
      <c r="U28" s="12" t="e">
        <f>+T28/S28*100</f>
        <v>#DIV/0!</v>
      </c>
      <c r="V28" s="19"/>
    </row>
    <row r="29" spans="1:22" ht="78.75" x14ac:dyDescent="0.25">
      <c r="A29" s="35"/>
      <c r="B29" s="41"/>
      <c r="C29" s="36"/>
      <c r="D29" s="36"/>
      <c r="E29" s="36"/>
      <c r="F29" s="36"/>
      <c r="G29" s="36"/>
      <c r="H29" s="41"/>
      <c r="I29" s="44"/>
      <c r="J29" s="27" t="s">
        <v>86</v>
      </c>
      <c r="K29" s="11">
        <v>3846398</v>
      </c>
      <c r="L29" s="11">
        <v>3846398.9</v>
      </c>
      <c r="M29" s="11"/>
      <c r="N29" s="11"/>
      <c r="O29" s="11"/>
      <c r="P29" s="11"/>
      <c r="Q29" s="11"/>
      <c r="R29" s="11"/>
      <c r="S29" s="11">
        <f t="shared" si="0"/>
        <v>3846398</v>
      </c>
      <c r="T29" s="11">
        <f t="shared" si="1"/>
        <v>3846398.9</v>
      </c>
      <c r="U29" s="12">
        <f t="shared" si="2"/>
        <v>100.00002339851466</v>
      </c>
      <c r="V29" s="19"/>
    </row>
    <row r="30" spans="1:22" ht="23.25" customHeight="1" x14ac:dyDescent="0.25">
      <c r="A30" s="35"/>
      <c r="B30" s="41"/>
      <c r="C30" s="36"/>
      <c r="D30" s="36"/>
      <c r="E30" s="36"/>
      <c r="F30" s="36"/>
      <c r="G30" s="36"/>
      <c r="H30" s="41"/>
      <c r="I30" s="44"/>
      <c r="J30" s="27"/>
      <c r="K30" s="11"/>
      <c r="L30" s="11"/>
      <c r="M30" s="11"/>
      <c r="N30" s="11"/>
      <c r="O30" s="11"/>
      <c r="P30" s="11"/>
      <c r="Q30" s="11"/>
      <c r="R30" s="11"/>
      <c r="S30" s="11">
        <f t="shared" si="0"/>
        <v>0</v>
      </c>
      <c r="T30" s="11">
        <f t="shared" si="1"/>
        <v>0</v>
      </c>
      <c r="U30" s="12" t="e">
        <f t="shared" si="2"/>
        <v>#DIV/0!</v>
      </c>
      <c r="V30" s="19"/>
    </row>
    <row r="31" spans="1:22" ht="23.25" customHeight="1" thickBot="1" x14ac:dyDescent="0.3">
      <c r="A31" s="46"/>
      <c r="B31" s="47"/>
      <c r="C31" s="48"/>
      <c r="D31" s="48"/>
      <c r="E31" s="48"/>
      <c r="F31" s="48"/>
      <c r="G31" s="48"/>
      <c r="H31" s="47"/>
      <c r="I31" s="49"/>
      <c r="J31" s="27"/>
      <c r="K31" s="11"/>
      <c r="L31" s="11"/>
      <c r="M31" s="11"/>
      <c r="N31" s="11"/>
      <c r="O31" s="11"/>
      <c r="P31" s="11"/>
      <c r="Q31" s="11"/>
      <c r="R31" s="11"/>
      <c r="S31" s="11">
        <f t="shared" si="0"/>
        <v>0</v>
      </c>
      <c r="T31" s="11">
        <f t="shared" si="1"/>
        <v>0</v>
      </c>
      <c r="U31" s="12" t="e">
        <f t="shared" si="2"/>
        <v>#DIV/0!</v>
      </c>
      <c r="V31" s="19"/>
    </row>
    <row r="32" spans="1:22" ht="90" x14ac:dyDescent="0.25">
      <c r="A32" s="34">
        <v>7</v>
      </c>
      <c r="B32" s="40" t="s">
        <v>37</v>
      </c>
      <c r="C32" s="42" t="s">
        <v>45</v>
      </c>
      <c r="D32" s="42" t="s">
        <v>64</v>
      </c>
      <c r="E32" s="42">
        <v>14</v>
      </c>
      <c r="F32" s="42">
        <v>28</v>
      </c>
      <c r="G32" s="42">
        <v>21</v>
      </c>
      <c r="H32" s="40"/>
      <c r="I32" s="44">
        <f>+H32/G32*100</f>
        <v>0</v>
      </c>
      <c r="J32" s="27" t="s">
        <v>87</v>
      </c>
      <c r="K32" s="11">
        <v>3846398</v>
      </c>
      <c r="L32" s="11">
        <v>3846398.9</v>
      </c>
      <c r="M32" s="11"/>
      <c r="N32" s="11"/>
      <c r="O32" s="11"/>
      <c r="P32" s="11"/>
      <c r="Q32" s="11"/>
      <c r="R32" s="11"/>
      <c r="S32" s="11">
        <f t="shared" si="0"/>
        <v>3846398</v>
      </c>
      <c r="T32" s="11">
        <f t="shared" si="1"/>
        <v>3846398.9</v>
      </c>
      <c r="U32" s="12">
        <f>+T32/S32*100</f>
        <v>100.00002339851466</v>
      </c>
      <c r="V32" s="19"/>
    </row>
    <row r="33" spans="1:23" ht="56.25" x14ac:dyDescent="0.25">
      <c r="A33" s="35"/>
      <c r="B33" s="41"/>
      <c r="C33" s="36"/>
      <c r="D33" s="36"/>
      <c r="E33" s="36"/>
      <c r="F33" s="36"/>
      <c r="G33" s="36"/>
      <c r="H33" s="41"/>
      <c r="I33" s="44"/>
      <c r="J33" s="27" t="s">
        <v>88</v>
      </c>
      <c r="K33" s="11">
        <v>9500000</v>
      </c>
      <c r="L33" s="11">
        <v>8500000</v>
      </c>
      <c r="M33" s="11"/>
      <c r="N33" s="11"/>
      <c r="O33" s="11"/>
      <c r="P33" s="11"/>
      <c r="Q33" s="11"/>
      <c r="R33" s="11"/>
      <c r="S33" s="11">
        <f t="shared" si="0"/>
        <v>9500000</v>
      </c>
      <c r="T33" s="11">
        <f t="shared" si="1"/>
        <v>8500000</v>
      </c>
      <c r="U33" s="12">
        <f t="shared" si="2"/>
        <v>89.473684210526315</v>
      </c>
      <c r="V33" s="19"/>
      <c r="W33" s="32"/>
    </row>
    <row r="34" spans="1:23" ht="23.25" customHeight="1" x14ac:dyDescent="0.25">
      <c r="A34" s="35"/>
      <c r="B34" s="41"/>
      <c r="C34" s="36"/>
      <c r="D34" s="36"/>
      <c r="E34" s="36"/>
      <c r="F34" s="36"/>
      <c r="G34" s="36"/>
      <c r="H34" s="41"/>
      <c r="I34" s="44"/>
      <c r="J34" s="27"/>
      <c r="K34" s="11"/>
      <c r="L34" s="11"/>
      <c r="M34" s="11"/>
      <c r="N34" s="11"/>
      <c r="O34" s="11"/>
      <c r="P34" s="11"/>
      <c r="Q34" s="11"/>
      <c r="R34" s="11"/>
      <c r="S34" s="11">
        <f t="shared" si="0"/>
        <v>0</v>
      </c>
      <c r="T34" s="11">
        <f t="shared" si="1"/>
        <v>0</v>
      </c>
      <c r="U34" s="12" t="e">
        <f t="shared" si="2"/>
        <v>#DIV/0!</v>
      </c>
      <c r="V34" s="19"/>
    </row>
    <row r="35" spans="1:23" ht="23.25" customHeight="1" thickBot="1" x14ac:dyDescent="0.3">
      <c r="A35" s="46"/>
      <c r="B35" s="47"/>
      <c r="C35" s="48"/>
      <c r="D35" s="48"/>
      <c r="E35" s="48"/>
      <c r="F35" s="48"/>
      <c r="G35" s="48"/>
      <c r="H35" s="47"/>
      <c r="I35" s="49"/>
      <c r="J35" s="27"/>
      <c r="K35" s="11"/>
      <c r="L35" s="11"/>
      <c r="M35" s="11"/>
      <c r="N35" s="11"/>
      <c r="O35" s="11"/>
      <c r="P35" s="11"/>
      <c r="Q35" s="11"/>
      <c r="R35" s="11"/>
      <c r="S35" s="11">
        <f t="shared" si="0"/>
        <v>0</v>
      </c>
      <c r="T35" s="11">
        <f t="shared" si="1"/>
        <v>0</v>
      </c>
      <c r="U35" s="12" t="e">
        <f t="shared" si="2"/>
        <v>#DIV/0!</v>
      </c>
      <c r="V35" s="19"/>
    </row>
    <row r="36" spans="1:23" ht="78.75" x14ac:dyDescent="0.25">
      <c r="A36" s="34">
        <v>8</v>
      </c>
      <c r="B36" s="40" t="s">
        <v>37</v>
      </c>
      <c r="C36" s="42" t="s">
        <v>46</v>
      </c>
      <c r="D36" s="42" t="s">
        <v>65</v>
      </c>
      <c r="E36" s="42">
        <v>28</v>
      </c>
      <c r="F36" s="42">
        <v>56</v>
      </c>
      <c r="G36" s="42">
        <v>42</v>
      </c>
      <c r="H36" s="40"/>
      <c r="I36" s="44">
        <f>+H36/G36*100</f>
        <v>0</v>
      </c>
      <c r="J36" s="27" t="s">
        <v>89</v>
      </c>
      <c r="K36" s="11">
        <v>3846398</v>
      </c>
      <c r="L36" s="11">
        <v>3846398.9</v>
      </c>
      <c r="M36" s="11"/>
      <c r="N36" s="11"/>
      <c r="O36" s="11"/>
      <c r="P36" s="11"/>
      <c r="Q36" s="11"/>
      <c r="R36" s="11"/>
      <c r="S36" s="11">
        <f t="shared" si="0"/>
        <v>3846398</v>
      </c>
      <c r="T36" s="11">
        <f t="shared" si="1"/>
        <v>3846398.9</v>
      </c>
      <c r="U36" s="12">
        <f>+T36/S36*100</f>
        <v>100.00002339851466</v>
      </c>
      <c r="V36" s="19"/>
    </row>
    <row r="37" spans="1:23" ht="32.25" x14ac:dyDescent="0.25">
      <c r="A37" s="35"/>
      <c r="B37" s="41"/>
      <c r="C37" s="36"/>
      <c r="D37" s="36"/>
      <c r="E37" s="36"/>
      <c r="F37" s="36"/>
      <c r="G37" s="36"/>
      <c r="H37" s="41"/>
      <c r="I37" s="44"/>
      <c r="J37" s="27"/>
      <c r="K37" s="11"/>
      <c r="L37" s="11"/>
      <c r="M37" s="11"/>
      <c r="N37" s="11"/>
      <c r="O37" s="11"/>
      <c r="P37" s="11"/>
      <c r="Q37" s="11"/>
      <c r="R37" s="11"/>
      <c r="S37" s="11">
        <f t="shared" si="0"/>
        <v>0</v>
      </c>
      <c r="T37" s="11">
        <f t="shared" si="1"/>
        <v>0</v>
      </c>
      <c r="U37" s="12" t="e">
        <f t="shared" si="2"/>
        <v>#DIV/0!</v>
      </c>
      <c r="V37" s="19"/>
    </row>
    <row r="38" spans="1:23" ht="23.25" customHeight="1" x14ac:dyDescent="0.25">
      <c r="A38" s="35"/>
      <c r="B38" s="41"/>
      <c r="C38" s="36"/>
      <c r="D38" s="36"/>
      <c r="E38" s="36"/>
      <c r="F38" s="36"/>
      <c r="G38" s="36"/>
      <c r="H38" s="41"/>
      <c r="I38" s="44"/>
      <c r="J38" s="27"/>
      <c r="K38" s="11"/>
      <c r="L38" s="11"/>
      <c r="M38" s="11"/>
      <c r="N38" s="11"/>
      <c r="O38" s="11"/>
      <c r="P38" s="11"/>
      <c r="Q38" s="11"/>
      <c r="R38" s="11"/>
      <c r="S38" s="11">
        <f t="shared" si="0"/>
        <v>0</v>
      </c>
      <c r="T38" s="11">
        <f t="shared" si="1"/>
        <v>0</v>
      </c>
      <c r="U38" s="12" t="e">
        <f t="shared" si="2"/>
        <v>#DIV/0!</v>
      </c>
      <c r="V38" s="19"/>
    </row>
    <row r="39" spans="1:23" ht="23.25" customHeight="1" thickBot="1" x14ac:dyDescent="0.3">
      <c r="A39" s="46"/>
      <c r="B39" s="47"/>
      <c r="C39" s="48"/>
      <c r="D39" s="48"/>
      <c r="E39" s="48"/>
      <c r="F39" s="48"/>
      <c r="G39" s="48"/>
      <c r="H39" s="47"/>
      <c r="I39" s="49"/>
      <c r="J39" s="27"/>
      <c r="K39" s="11"/>
      <c r="L39" s="11"/>
      <c r="M39" s="11"/>
      <c r="N39" s="11"/>
      <c r="O39" s="11"/>
      <c r="P39" s="11"/>
      <c r="Q39" s="11"/>
      <c r="R39" s="11"/>
      <c r="S39" s="11">
        <f t="shared" si="0"/>
        <v>0</v>
      </c>
      <c r="T39" s="11">
        <f t="shared" si="1"/>
        <v>0</v>
      </c>
      <c r="U39" s="12" t="e">
        <f t="shared" si="2"/>
        <v>#DIV/0!</v>
      </c>
      <c r="V39" s="19"/>
      <c r="W39" s="32"/>
    </row>
    <row r="40" spans="1:23" ht="45" x14ac:dyDescent="0.25">
      <c r="A40" s="34">
        <v>9</v>
      </c>
      <c r="B40" s="40" t="s">
        <v>38</v>
      </c>
      <c r="C40" s="42" t="s">
        <v>47</v>
      </c>
      <c r="D40" s="42" t="s">
        <v>66</v>
      </c>
      <c r="E40" s="42">
        <v>7</v>
      </c>
      <c r="F40" s="42">
        <v>13</v>
      </c>
      <c r="G40" s="42">
        <v>8</v>
      </c>
      <c r="H40" s="40"/>
      <c r="I40" s="44">
        <f>+H40/G40*100</f>
        <v>0</v>
      </c>
      <c r="J40" s="27" t="s">
        <v>112</v>
      </c>
      <c r="K40" s="11">
        <v>9000000</v>
      </c>
      <c r="L40" s="11">
        <v>8240000</v>
      </c>
      <c r="M40" s="11"/>
      <c r="N40" s="11"/>
      <c r="O40" s="11"/>
      <c r="P40" s="11"/>
      <c r="Q40" s="11"/>
      <c r="R40" s="11"/>
      <c r="S40" s="11">
        <f t="shared" si="0"/>
        <v>9000000</v>
      </c>
      <c r="T40" s="11">
        <f t="shared" si="1"/>
        <v>8240000</v>
      </c>
      <c r="U40" s="12">
        <f>+T40/S40*100</f>
        <v>91.555555555555557</v>
      </c>
      <c r="V40" s="19"/>
    </row>
    <row r="41" spans="1:23" ht="33.75" x14ac:dyDescent="0.25">
      <c r="A41" s="35"/>
      <c r="B41" s="41"/>
      <c r="C41" s="36"/>
      <c r="D41" s="36"/>
      <c r="E41" s="36"/>
      <c r="F41" s="36"/>
      <c r="G41" s="36"/>
      <c r="H41" s="41"/>
      <c r="I41" s="44"/>
      <c r="J41" s="27" t="s">
        <v>114</v>
      </c>
      <c r="K41" s="11">
        <v>16000000</v>
      </c>
      <c r="L41" s="11">
        <v>14049955</v>
      </c>
      <c r="M41" s="11"/>
      <c r="N41" s="11"/>
      <c r="O41" s="11"/>
      <c r="P41" s="11"/>
      <c r="Q41" s="11"/>
      <c r="R41" s="11"/>
      <c r="S41" s="11">
        <f t="shared" si="0"/>
        <v>16000000</v>
      </c>
      <c r="T41" s="11">
        <f t="shared" si="1"/>
        <v>14049955</v>
      </c>
      <c r="U41" s="12">
        <f t="shared" si="2"/>
        <v>87.81221875</v>
      </c>
      <c r="V41" s="19"/>
    </row>
    <row r="42" spans="1:23" ht="33.75" x14ac:dyDescent="0.25">
      <c r="A42" s="35"/>
      <c r="B42" s="41"/>
      <c r="C42" s="36"/>
      <c r="D42" s="36"/>
      <c r="E42" s="36"/>
      <c r="F42" s="36"/>
      <c r="G42" s="36"/>
      <c r="H42" s="41"/>
      <c r="I42" s="44"/>
      <c r="J42" s="27" t="s">
        <v>115</v>
      </c>
      <c r="K42" s="11">
        <v>5000000</v>
      </c>
      <c r="L42" s="11"/>
      <c r="M42" s="11"/>
      <c r="N42" s="11"/>
      <c r="O42" s="11"/>
      <c r="P42" s="11"/>
      <c r="Q42" s="11"/>
      <c r="R42" s="11"/>
      <c r="S42" s="11">
        <f t="shared" si="0"/>
        <v>5000000</v>
      </c>
      <c r="T42" s="11">
        <f t="shared" si="1"/>
        <v>0</v>
      </c>
      <c r="U42" s="12">
        <f t="shared" si="2"/>
        <v>0</v>
      </c>
      <c r="V42" s="19"/>
    </row>
    <row r="43" spans="1:23" ht="45.75" thickBot="1" x14ac:dyDescent="0.3">
      <c r="A43" s="46"/>
      <c r="B43" s="47"/>
      <c r="C43" s="48"/>
      <c r="D43" s="48"/>
      <c r="E43" s="48"/>
      <c r="F43" s="48"/>
      <c r="G43" s="48"/>
      <c r="H43" s="47"/>
      <c r="I43" s="49"/>
      <c r="J43" s="27" t="s">
        <v>113</v>
      </c>
      <c r="K43" s="11">
        <v>12000000</v>
      </c>
      <c r="L43" s="11">
        <v>11590500</v>
      </c>
      <c r="M43" s="11"/>
      <c r="N43" s="11"/>
      <c r="O43" s="11"/>
      <c r="P43" s="11"/>
      <c r="Q43" s="11"/>
      <c r="R43" s="11"/>
      <c r="S43" s="11">
        <f t="shared" si="0"/>
        <v>12000000</v>
      </c>
      <c r="T43" s="11">
        <f t="shared" si="1"/>
        <v>11590500</v>
      </c>
      <c r="U43" s="12">
        <f t="shared" si="2"/>
        <v>96.587500000000006</v>
      </c>
      <c r="V43" s="19"/>
    </row>
    <row r="44" spans="1:23" ht="23.25" customHeight="1" x14ac:dyDescent="0.25">
      <c r="A44" s="34">
        <v>10</v>
      </c>
      <c r="B44" s="40" t="s">
        <v>38</v>
      </c>
      <c r="C44" s="42" t="s">
        <v>48</v>
      </c>
      <c r="D44" s="42" t="s">
        <v>67</v>
      </c>
      <c r="E44" s="42">
        <v>1</v>
      </c>
      <c r="F44" s="42">
        <v>1</v>
      </c>
      <c r="G44" s="42">
        <v>1</v>
      </c>
      <c r="H44" s="40"/>
      <c r="I44" s="44">
        <f>+H44/G44*100</f>
        <v>0</v>
      </c>
      <c r="J44" s="27"/>
      <c r="K44" s="11"/>
      <c r="L44" s="11"/>
      <c r="M44" s="11"/>
      <c r="N44" s="11"/>
      <c r="O44" s="11"/>
      <c r="P44" s="11"/>
      <c r="Q44" s="11"/>
      <c r="R44" s="11"/>
      <c r="S44" s="11">
        <f t="shared" si="0"/>
        <v>0</v>
      </c>
      <c r="T44" s="11">
        <f t="shared" si="1"/>
        <v>0</v>
      </c>
      <c r="U44" s="12" t="e">
        <f>+T44/S44*100</f>
        <v>#DIV/0!</v>
      </c>
      <c r="V44" s="19"/>
    </row>
    <row r="45" spans="1:23" ht="56.25" x14ac:dyDescent="0.25">
      <c r="A45" s="35"/>
      <c r="B45" s="41"/>
      <c r="C45" s="36"/>
      <c r="D45" s="36"/>
      <c r="E45" s="36"/>
      <c r="F45" s="36"/>
      <c r="G45" s="36"/>
      <c r="H45" s="41"/>
      <c r="I45" s="44"/>
      <c r="J45" s="27" t="s">
        <v>91</v>
      </c>
      <c r="K45" s="11"/>
      <c r="L45" s="11"/>
      <c r="M45" s="11"/>
      <c r="N45" s="11"/>
      <c r="O45" s="11"/>
      <c r="P45" s="11"/>
      <c r="Q45" s="11"/>
      <c r="R45" s="11"/>
      <c r="S45" s="11">
        <f t="shared" si="0"/>
        <v>0</v>
      </c>
      <c r="T45" s="11">
        <f t="shared" si="1"/>
        <v>0</v>
      </c>
      <c r="U45" s="12" t="e">
        <f t="shared" si="2"/>
        <v>#DIV/0!</v>
      </c>
      <c r="V45" s="19"/>
    </row>
    <row r="46" spans="1:23" ht="23.25" customHeight="1" x14ac:dyDescent="0.25">
      <c r="A46" s="35"/>
      <c r="B46" s="41"/>
      <c r="C46" s="36"/>
      <c r="D46" s="36"/>
      <c r="E46" s="36"/>
      <c r="F46" s="36"/>
      <c r="G46" s="36"/>
      <c r="H46" s="41"/>
      <c r="I46" s="44"/>
      <c r="J46" s="27"/>
      <c r="K46" s="11"/>
      <c r="L46" s="11"/>
      <c r="M46" s="11"/>
      <c r="N46" s="11"/>
      <c r="O46" s="11"/>
      <c r="P46" s="11"/>
      <c r="Q46" s="11"/>
      <c r="R46" s="11"/>
      <c r="S46" s="11">
        <f t="shared" si="0"/>
        <v>0</v>
      </c>
      <c r="T46" s="11">
        <f t="shared" si="1"/>
        <v>0</v>
      </c>
      <c r="U46" s="12" t="e">
        <f t="shared" si="2"/>
        <v>#DIV/0!</v>
      </c>
      <c r="V46" s="19"/>
    </row>
    <row r="47" spans="1:23" ht="23.25" customHeight="1" thickBot="1" x14ac:dyDescent="0.3">
      <c r="A47" s="46"/>
      <c r="B47" s="47"/>
      <c r="C47" s="48"/>
      <c r="D47" s="48"/>
      <c r="E47" s="48"/>
      <c r="F47" s="48"/>
      <c r="G47" s="48"/>
      <c r="H47" s="47"/>
      <c r="I47" s="49"/>
      <c r="J47" s="27"/>
      <c r="K47" s="11"/>
      <c r="L47" s="11"/>
      <c r="M47" s="11"/>
      <c r="N47" s="11"/>
      <c r="O47" s="11"/>
      <c r="P47" s="11"/>
      <c r="Q47" s="11"/>
      <c r="R47" s="11"/>
      <c r="S47" s="11">
        <f t="shared" si="0"/>
        <v>0</v>
      </c>
      <c r="T47" s="11">
        <f t="shared" si="1"/>
        <v>0</v>
      </c>
      <c r="U47" s="12" t="e">
        <f t="shared" si="2"/>
        <v>#DIV/0!</v>
      </c>
      <c r="V47" s="19"/>
    </row>
    <row r="48" spans="1:23" ht="33.75" x14ac:dyDescent="0.25">
      <c r="A48" s="34">
        <v>11</v>
      </c>
      <c r="B48" s="40" t="s">
        <v>38</v>
      </c>
      <c r="C48" s="42" t="s">
        <v>49</v>
      </c>
      <c r="D48" s="42" t="s">
        <v>68</v>
      </c>
      <c r="E48" s="42">
        <v>5</v>
      </c>
      <c r="F48" s="42">
        <v>17</v>
      </c>
      <c r="G48" s="42">
        <v>10</v>
      </c>
      <c r="H48" s="40"/>
      <c r="I48" s="44">
        <f>+H48/G48*100</f>
        <v>0</v>
      </c>
      <c r="J48" s="27" t="s">
        <v>114</v>
      </c>
      <c r="K48" s="11">
        <v>17000000</v>
      </c>
      <c r="L48" s="11">
        <v>14049955</v>
      </c>
      <c r="M48" s="11"/>
      <c r="N48" s="11"/>
      <c r="O48" s="11"/>
      <c r="P48" s="11"/>
      <c r="Q48" s="11"/>
      <c r="R48" s="11"/>
      <c r="S48" s="11">
        <f t="shared" si="0"/>
        <v>17000000</v>
      </c>
      <c r="T48" s="11">
        <f t="shared" si="1"/>
        <v>14049955</v>
      </c>
      <c r="U48" s="12">
        <f>+T48/S48*100</f>
        <v>82.646794117647062</v>
      </c>
      <c r="V48" s="19"/>
    </row>
    <row r="49" spans="1:22" ht="45" x14ac:dyDescent="0.25">
      <c r="A49" s="35"/>
      <c r="B49" s="41"/>
      <c r="C49" s="36"/>
      <c r="D49" s="36"/>
      <c r="E49" s="36"/>
      <c r="F49" s="36"/>
      <c r="G49" s="36"/>
      <c r="H49" s="41"/>
      <c r="I49" s="44"/>
      <c r="J49" s="27" t="s">
        <v>112</v>
      </c>
      <c r="K49" s="11">
        <v>8800000</v>
      </c>
      <c r="L49" s="11">
        <v>8240000</v>
      </c>
      <c r="M49" s="11"/>
      <c r="N49" s="11"/>
      <c r="O49" s="11"/>
      <c r="P49" s="11"/>
      <c r="Q49" s="11"/>
      <c r="R49" s="11"/>
      <c r="S49" s="11">
        <f t="shared" si="0"/>
        <v>8800000</v>
      </c>
      <c r="T49" s="11">
        <f t="shared" si="1"/>
        <v>8240000</v>
      </c>
      <c r="U49" s="12"/>
      <c r="V49" s="19"/>
    </row>
    <row r="50" spans="1:22" ht="45" x14ac:dyDescent="0.25">
      <c r="A50" s="35"/>
      <c r="B50" s="41"/>
      <c r="C50" s="36"/>
      <c r="D50" s="36"/>
      <c r="E50" s="36"/>
      <c r="F50" s="36"/>
      <c r="G50" s="36"/>
      <c r="H50" s="41"/>
      <c r="I50" s="44"/>
      <c r="J50" s="27" t="s">
        <v>113</v>
      </c>
      <c r="K50" s="11">
        <v>12000000</v>
      </c>
      <c r="L50" s="11">
        <v>11590500</v>
      </c>
      <c r="M50" s="11"/>
      <c r="N50" s="11"/>
      <c r="O50" s="11"/>
      <c r="P50" s="11"/>
      <c r="Q50" s="11"/>
      <c r="R50" s="11"/>
      <c r="S50" s="11">
        <f t="shared" si="0"/>
        <v>12000000</v>
      </c>
      <c r="T50" s="11">
        <f t="shared" si="1"/>
        <v>11590500</v>
      </c>
      <c r="U50" s="12">
        <f t="shared" si="2"/>
        <v>96.587500000000006</v>
      </c>
      <c r="V50" s="19"/>
    </row>
    <row r="51" spans="1:22" ht="33.75" x14ac:dyDescent="0.25">
      <c r="A51" s="35"/>
      <c r="B51" s="41"/>
      <c r="C51" s="36"/>
      <c r="D51" s="36"/>
      <c r="E51" s="36"/>
      <c r="F51" s="36"/>
      <c r="G51" s="36"/>
      <c r="H51" s="41"/>
      <c r="I51" s="44"/>
      <c r="J51" s="27" t="s">
        <v>118</v>
      </c>
      <c r="K51" s="11">
        <v>5000000</v>
      </c>
      <c r="L51" s="11"/>
      <c r="M51" s="11"/>
      <c r="N51" s="11"/>
      <c r="O51" s="11"/>
      <c r="P51" s="11"/>
      <c r="Q51" s="11"/>
      <c r="R51" s="11"/>
      <c r="S51" s="11">
        <f t="shared" si="0"/>
        <v>5000000</v>
      </c>
      <c r="T51" s="11">
        <f t="shared" si="1"/>
        <v>0</v>
      </c>
      <c r="U51" s="12">
        <f t="shared" si="2"/>
        <v>0</v>
      </c>
      <c r="V51" s="19"/>
    </row>
    <row r="52" spans="1:22" ht="46.5" customHeight="1" thickBot="1" x14ac:dyDescent="0.3">
      <c r="A52" s="46"/>
      <c r="B52" s="47"/>
      <c r="C52" s="48"/>
      <c r="D52" s="48"/>
      <c r="E52" s="48"/>
      <c r="F52" s="48"/>
      <c r="G52" s="48"/>
      <c r="H52" s="47"/>
      <c r="I52" s="49"/>
      <c r="J52" s="27" t="s">
        <v>104</v>
      </c>
      <c r="K52" s="11">
        <v>3000000</v>
      </c>
      <c r="L52" s="11">
        <v>2984348</v>
      </c>
      <c r="M52" s="11"/>
      <c r="N52" s="11"/>
      <c r="O52" s="11"/>
      <c r="P52" s="11"/>
      <c r="Q52" s="11"/>
      <c r="R52" s="11"/>
      <c r="S52" s="11">
        <f t="shared" si="0"/>
        <v>3000000</v>
      </c>
      <c r="T52" s="11">
        <f t="shared" si="1"/>
        <v>2984348</v>
      </c>
      <c r="U52" s="12">
        <f t="shared" si="2"/>
        <v>99.47826666666667</v>
      </c>
      <c r="V52" s="19"/>
    </row>
    <row r="53" spans="1:22" ht="45" x14ac:dyDescent="0.25">
      <c r="A53" s="34">
        <v>12</v>
      </c>
      <c r="B53" s="40" t="s">
        <v>39</v>
      </c>
      <c r="C53" s="42" t="s">
        <v>50</v>
      </c>
      <c r="D53" s="42" t="s">
        <v>69</v>
      </c>
      <c r="E53" s="42">
        <v>6</v>
      </c>
      <c r="F53" s="42">
        <v>20</v>
      </c>
      <c r="G53" s="42">
        <v>10</v>
      </c>
      <c r="H53" s="40"/>
      <c r="I53" s="44">
        <f>+H53/G53*100</f>
        <v>0</v>
      </c>
      <c r="J53" s="27" t="s">
        <v>92</v>
      </c>
      <c r="K53" s="11">
        <f>20534492/5</f>
        <v>4106898.4</v>
      </c>
      <c r="L53" s="11">
        <v>4106899.2</v>
      </c>
      <c r="M53" s="11"/>
      <c r="N53" s="11"/>
      <c r="O53" s="11"/>
      <c r="P53" s="11"/>
      <c r="Q53" s="11"/>
      <c r="R53" s="11"/>
      <c r="S53" s="11">
        <f t="shared" si="0"/>
        <v>4106898.4</v>
      </c>
      <c r="T53" s="11">
        <f t="shared" si="1"/>
        <v>4106899.2</v>
      </c>
      <c r="U53" s="12">
        <f>+T53/S53*100</f>
        <v>100.0000194794203</v>
      </c>
      <c r="V53" s="19"/>
    </row>
    <row r="54" spans="1:22" ht="56.25" x14ac:dyDescent="0.25">
      <c r="A54" s="35"/>
      <c r="B54" s="41"/>
      <c r="C54" s="36"/>
      <c r="D54" s="36"/>
      <c r="E54" s="36"/>
      <c r="F54" s="36"/>
      <c r="G54" s="36"/>
      <c r="H54" s="41"/>
      <c r="I54" s="44"/>
      <c r="J54" s="27" t="s">
        <v>95</v>
      </c>
      <c r="K54" s="11">
        <v>3846398</v>
      </c>
      <c r="L54" s="11">
        <v>3846398.9</v>
      </c>
      <c r="M54" s="11"/>
      <c r="N54" s="11"/>
      <c r="O54" s="11"/>
      <c r="P54" s="11"/>
      <c r="Q54" s="11"/>
      <c r="R54" s="11"/>
      <c r="S54" s="11">
        <f t="shared" si="0"/>
        <v>3846398</v>
      </c>
      <c r="T54" s="11">
        <f t="shared" si="1"/>
        <v>3846398.9</v>
      </c>
      <c r="U54" s="12">
        <f t="shared" si="2"/>
        <v>100.00002339851466</v>
      </c>
      <c r="V54" s="19"/>
    </row>
    <row r="55" spans="1:22" ht="56.25" x14ac:dyDescent="0.25">
      <c r="A55" s="35"/>
      <c r="B55" s="41"/>
      <c r="C55" s="36"/>
      <c r="D55" s="36"/>
      <c r="E55" s="36"/>
      <c r="F55" s="36"/>
      <c r="G55" s="36"/>
      <c r="H55" s="41"/>
      <c r="I55" s="44"/>
      <c r="J55" s="27" t="s">
        <v>121</v>
      </c>
      <c r="K55" s="11">
        <v>15000000</v>
      </c>
      <c r="L55" s="11"/>
      <c r="M55" s="11"/>
      <c r="N55" s="11"/>
      <c r="O55" s="11"/>
      <c r="P55" s="11"/>
      <c r="Q55" s="11"/>
      <c r="R55" s="11"/>
      <c r="S55" s="11">
        <f t="shared" si="0"/>
        <v>15000000</v>
      </c>
      <c r="T55" s="11">
        <f t="shared" si="1"/>
        <v>0</v>
      </c>
      <c r="U55" s="12">
        <f t="shared" si="2"/>
        <v>0</v>
      </c>
      <c r="V55" s="19"/>
    </row>
    <row r="56" spans="1:22" ht="33" thickBot="1" x14ac:dyDescent="0.3">
      <c r="A56" s="46"/>
      <c r="B56" s="47"/>
      <c r="C56" s="48"/>
      <c r="D56" s="48"/>
      <c r="E56" s="48"/>
      <c r="F56" s="48"/>
      <c r="G56" s="48"/>
      <c r="H56" s="47"/>
      <c r="I56" s="49"/>
      <c r="J56" s="27"/>
      <c r="K56" s="11"/>
      <c r="L56" s="11"/>
      <c r="M56" s="11"/>
      <c r="N56" s="11"/>
      <c r="O56" s="11"/>
      <c r="P56" s="11"/>
      <c r="Q56" s="11"/>
      <c r="R56" s="11"/>
      <c r="S56" s="11">
        <f t="shared" si="0"/>
        <v>0</v>
      </c>
      <c r="T56" s="11">
        <f t="shared" si="1"/>
        <v>0</v>
      </c>
      <c r="U56" s="12" t="e">
        <f t="shared" si="2"/>
        <v>#DIV/0!</v>
      </c>
      <c r="V56" s="19"/>
    </row>
    <row r="57" spans="1:22" ht="56.25" x14ac:dyDescent="0.25">
      <c r="A57" s="34">
        <v>13</v>
      </c>
      <c r="B57" s="41" t="s">
        <v>39</v>
      </c>
      <c r="C57" s="36" t="s">
        <v>51</v>
      </c>
      <c r="D57" s="36" t="s">
        <v>70</v>
      </c>
      <c r="E57" s="36">
        <v>11.62</v>
      </c>
      <c r="F57" s="36">
        <v>20</v>
      </c>
      <c r="G57" s="36">
        <v>15</v>
      </c>
      <c r="H57" s="41"/>
      <c r="I57" s="44">
        <f>+H57/G57*100</f>
        <v>0</v>
      </c>
      <c r="J57" s="27" t="s">
        <v>96</v>
      </c>
      <c r="K57" s="11">
        <f>20534492/5</f>
        <v>4106898.4</v>
      </c>
      <c r="L57" s="11">
        <v>4106899.2</v>
      </c>
      <c r="M57" s="11"/>
      <c r="N57" s="11"/>
      <c r="O57" s="11"/>
      <c r="P57" s="11"/>
      <c r="Q57" s="11"/>
      <c r="R57" s="11"/>
      <c r="S57" s="11">
        <f t="shared" si="0"/>
        <v>4106898.4</v>
      </c>
      <c r="T57" s="11">
        <f t="shared" si="1"/>
        <v>4106899.2</v>
      </c>
      <c r="U57" s="12">
        <f t="shared" ref="U57:U98" si="3">+T57/S57*100</f>
        <v>100.0000194794203</v>
      </c>
      <c r="V57" s="19"/>
    </row>
    <row r="58" spans="1:22" ht="56.25" x14ac:dyDescent="0.25">
      <c r="A58" s="35"/>
      <c r="B58" s="41"/>
      <c r="C58" s="36"/>
      <c r="D58" s="36"/>
      <c r="E58" s="36"/>
      <c r="F58" s="36"/>
      <c r="G58" s="36"/>
      <c r="H58" s="41"/>
      <c r="I58" s="44"/>
      <c r="J58" s="27" t="s">
        <v>97</v>
      </c>
      <c r="K58" s="11">
        <v>3846398</v>
      </c>
      <c r="L58" s="11">
        <v>3846398.9</v>
      </c>
      <c r="M58" s="11"/>
      <c r="N58" s="11"/>
      <c r="O58" s="11"/>
      <c r="P58" s="11"/>
      <c r="Q58" s="11"/>
      <c r="R58" s="11"/>
      <c r="S58" s="11">
        <f t="shared" si="0"/>
        <v>3846398</v>
      </c>
      <c r="T58" s="11">
        <f t="shared" si="1"/>
        <v>3846398.9</v>
      </c>
      <c r="U58" s="12">
        <f t="shared" si="3"/>
        <v>100.00002339851466</v>
      </c>
      <c r="V58" s="19"/>
    </row>
    <row r="59" spans="1:22" ht="33.75" x14ac:dyDescent="0.25">
      <c r="A59" s="35"/>
      <c r="B59" s="41"/>
      <c r="C59" s="36"/>
      <c r="D59" s="36"/>
      <c r="E59" s="36"/>
      <c r="F59" s="36"/>
      <c r="G59" s="36"/>
      <c r="H59" s="41"/>
      <c r="I59" s="44"/>
      <c r="J59" s="27" t="s">
        <v>117</v>
      </c>
      <c r="K59" s="11">
        <f>172620000+15000000</f>
        <v>187620000</v>
      </c>
      <c r="L59" s="11"/>
      <c r="M59" s="11"/>
      <c r="N59" s="11"/>
      <c r="O59" s="11"/>
      <c r="P59" s="11"/>
      <c r="Q59" s="11"/>
      <c r="R59" s="11"/>
      <c r="S59" s="11">
        <f t="shared" si="0"/>
        <v>187620000</v>
      </c>
      <c r="T59" s="11">
        <f t="shared" si="1"/>
        <v>0</v>
      </c>
      <c r="U59" s="12">
        <f t="shared" si="3"/>
        <v>0</v>
      </c>
      <c r="V59" s="19" t="s">
        <v>131</v>
      </c>
    </row>
    <row r="60" spans="1:22" ht="22.5" x14ac:dyDescent="0.25">
      <c r="A60" s="35"/>
      <c r="B60" s="41"/>
      <c r="C60" s="36"/>
      <c r="D60" s="36"/>
      <c r="E60" s="36"/>
      <c r="F60" s="36"/>
      <c r="G60" s="36"/>
      <c r="H60" s="41"/>
      <c r="I60" s="44"/>
      <c r="J60" s="27" t="s">
        <v>120</v>
      </c>
      <c r="K60" s="11">
        <v>10000000</v>
      </c>
      <c r="L60" s="11"/>
      <c r="M60" s="11"/>
      <c r="N60" s="11"/>
      <c r="O60" s="11"/>
      <c r="P60" s="11"/>
      <c r="Q60" s="11"/>
      <c r="R60" s="11"/>
      <c r="S60" s="11">
        <f t="shared" si="0"/>
        <v>10000000</v>
      </c>
      <c r="T60" s="11">
        <f t="shared" si="1"/>
        <v>0</v>
      </c>
      <c r="U60" s="12"/>
      <c r="V60" s="19"/>
    </row>
    <row r="61" spans="1:22" x14ac:dyDescent="0.25">
      <c r="A61" s="35"/>
      <c r="B61" s="41"/>
      <c r="C61" s="36"/>
      <c r="D61" s="36"/>
      <c r="E61" s="36"/>
      <c r="F61" s="36"/>
      <c r="G61" s="36"/>
      <c r="H61" s="41"/>
      <c r="I61" s="44"/>
      <c r="J61" s="27"/>
      <c r="K61" s="11"/>
      <c r="L61" s="11"/>
      <c r="M61" s="11"/>
      <c r="N61" s="11"/>
      <c r="O61" s="11"/>
      <c r="P61" s="11"/>
      <c r="Q61" s="11"/>
      <c r="R61" s="11"/>
      <c r="S61" s="11">
        <f t="shared" si="0"/>
        <v>0</v>
      </c>
      <c r="T61" s="11">
        <f t="shared" si="1"/>
        <v>0</v>
      </c>
      <c r="U61" s="12"/>
      <c r="V61" s="19"/>
    </row>
    <row r="62" spans="1:22" ht="34.5" thickBot="1" x14ac:dyDescent="0.3">
      <c r="A62" s="46"/>
      <c r="B62" s="47"/>
      <c r="C62" s="48"/>
      <c r="D62" s="48"/>
      <c r="E62" s="48"/>
      <c r="F62" s="48"/>
      <c r="G62" s="48"/>
      <c r="H62" s="47"/>
      <c r="I62" s="49"/>
      <c r="J62" s="27" t="s">
        <v>119</v>
      </c>
      <c r="K62" s="11">
        <f>406097000+15810603.82</f>
        <v>421907603.81999999</v>
      </c>
      <c r="L62" s="11"/>
      <c r="M62" s="11"/>
      <c r="N62" s="11"/>
      <c r="O62" s="11"/>
      <c r="P62" s="11"/>
      <c r="Q62" s="11"/>
      <c r="R62" s="11"/>
      <c r="S62" s="11">
        <f t="shared" si="0"/>
        <v>421907603.81999999</v>
      </c>
      <c r="T62" s="11">
        <f t="shared" si="1"/>
        <v>0</v>
      </c>
      <c r="U62" s="12">
        <f t="shared" si="3"/>
        <v>0</v>
      </c>
      <c r="V62" s="19" t="s">
        <v>130</v>
      </c>
    </row>
    <row r="63" spans="1:22" ht="56.25" customHeight="1" x14ac:dyDescent="0.25">
      <c r="A63" s="34">
        <v>14</v>
      </c>
      <c r="B63" s="40" t="s">
        <v>39</v>
      </c>
      <c r="C63" s="42" t="s">
        <v>52</v>
      </c>
      <c r="D63" s="42" t="s">
        <v>71</v>
      </c>
      <c r="E63" s="42">
        <v>8</v>
      </c>
      <c r="F63" s="42">
        <v>20</v>
      </c>
      <c r="G63" s="42">
        <v>10</v>
      </c>
      <c r="H63" s="40"/>
      <c r="I63" s="44">
        <f>+H63/G63*100</f>
        <v>0</v>
      </c>
      <c r="J63" s="27" t="s">
        <v>92</v>
      </c>
      <c r="K63" s="11">
        <f>20534492/5</f>
        <v>4106898.4</v>
      </c>
      <c r="L63" s="11">
        <v>4106899.2</v>
      </c>
      <c r="M63" s="11"/>
      <c r="N63" s="11"/>
      <c r="O63" s="11"/>
      <c r="P63" s="11"/>
      <c r="Q63" s="11"/>
      <c r="R63" s="11"/>
      <c r="S63" s="11">
        <f t="shared" si="0"/>
        <v>4106898.4</v>
      </c>
      <c r="T63" s="11">
        <f t="shared" si="1"/>
        <v>4106899.2</v>
      </c>
      <c r="U63" s="12">
        <f t="shared" si="3"/>
        <v>100.0000194794203</v>
      </c>
      <c r="V63" s="19"/>
    </row>
    <row r="64" spans="1:22" ht="56.25" x14ac:dyDescent="0.25">
      <c r="A64" s="35"/>
      <c r="B64" s="41"/>
      <c r="C64" s="36"/>
      <c r="D64" s="36"/>
      <c r="E64" s="36"/>
      <c r="F64" s="36"/>
      <c r="G64" s="36"/>
      <c r="H64" s="41"/>
      <c r="I64" s="44"/>
      <c r="J64" s="27" t="s">
        <v>97</v>
      </c>
      <c r="K64" s="11">
        <v>3846398</v>
      </c>
      <c r="L64" s="11">
        <v>3846398.9</v>
      </c>
      <c r="M64" s="11"/>
      <c r="N64" s="11"/>
      <c r="O64" s="11"/>
      <c r="P64" s="11"/>
      <c r="Q64" s="11"/>
      <c r="R64" s="11"/>
      <c r="S64" s="11">
        <f t="shared" si="0"/>
        <v>3846398</v>
      </c>
      <c r="T64" s="11">
        <f t="shared" si="1"/>
        <v>3846398.9</v>
      </c>
      <c r="U64" s="12">
        <f t="shared" si="3"/>
        <v>100.00002339851466</v>
      </c>
      <c r="V64" s="19"/>
    </row>
    <row r="65" spans="1:22" ht="33.75" x14ac:dyDescent="0.25">
      <c r="A65" s="35"/>
      <c r="B65" s="41"/>
      <c r="C65" s="36"/>
      <c r="D65" s="36"/>
      <c r="E65" s="36"/>
      <c r="F65" s="36"/>
      <c r="G65" s="36"/>
      <c r="H65" s="41"/>
      <c r="I65" s="44"/>
      <c r="J65" s="27" t="s">
        <v>98</v>
      </c>
      <c r="K65" s="11"/>
      <c r="L65" s="11"/>
      <c r="M65" s="11"/>
      <c r="N65" s="11"/>
      <c r="O65" s="11"/>
      <c r="P65" s="11"/>
      <c r="Q65" s="11"/>
      <c r="R65" s="11"/>
      <c r="S65" s="11">
        <f t="shared" si="0"/>
        <v>0</v>
      </c>
      <c r="T65" s="11">
        <f t="shared" si="1"/>
        <v>0</v>
      </c>
      <c r="U65" s="12" t="e">
        <f t="shared" si="3"/>
        <v>#DIV/0!</v>
      </c>
      <c r="V65" s="19"/>
    </row>
    <row r="66" spans="1:22" ht="36.75" customHeight="1" thickBot="1" x14ac:dyDescent="0.3">
      <c r="A66" s="46"/>
      <c r="B66" s="47"/>
      <c r="C66" s="48"/>
      <c r="D66" s="48"/>
      <c r="E66" s="48"/>
      <c r="F66" s="48"/>
      <c r="G66" s="48"/>
      <c r="H66" s="47"/>
      <c r="I66" s="49"/>
      <c r="J66" s="27" t="s">
        <v>116</v>
      </c>
      <c r="K66" s="11">
        <v>17000000</v>
      </c>
      <c r="L66" s="11">
        <v>16320000</v>
      </c>
      <c r="M66" s="11"/>
      <c r="N66" s="11"/>
      <c r="O66" s="11"/>
      <c r="P66" s="11"/>
      <c r="Q66" s="11"/>
      <c r="R66" s="11"/>
      <c r="S66" s="11">
        <f t="shared" si="0"/>
        <v>17000000</v>
      </c>
      <c r="T66" s="11">
        <f t="shared" si="1"/>
        <v>16320000</v>
      </c>
      <c r="U66" s="12">
        <f t="shared" si="3"/>
        <v>96</v>
      </c>
      <c r="V66" s="19"/>
    </row>
    <row r="67" spans="1:22" ht="56.25" x14ac:dyDescent="0.25">
      <c r="A67" s="34">
        <v>15</v>
      </c>
      <c r="B67" s="40" t="s">
        <v>39</v>
      </c>
      <c r="C67" s="42" t="s">
        <v>53</v>
      </c>
      <c r="D67" s="42" t="s">
        <v>72</v>
      </c>
      <c r="E67" s="42">
        <v>1</v>
      </c>
      <c r="F67" s="42">
        <v>2</v>
      </c>
      <c r="G67" s="42">
        <v>1</v>
      </c>
      <c r="H67" s="40"/>
      <c r="I67" s="44">
        <f>+H67/G67*100</f>
        <v>0</v>
      </c>
      <c r="J67" s="27" t="s">
        <v>97</v>
      </c>
      <c r="K67" s="11">
        <v>3846398</v>
      </c>
      <c r="L67" s="11">
        <v>3846398.9</v>
      </c>
      <c r="M67" s="11"/>
      <c r="N67" s="11"/>
      <c r="O67" s="11"/>
      <c r="P67" s="11"/>
      <c r="Q67" s="11"/>
      <c r="R67" s="11"/>
      <c r="S67" s="11">
        <f>+K67+M67+O67+Q67</f>
        <v>3846398</v>
      </c>
      <c r="T67" s="11">
        <f t="shared" si="1"/>
        <v>3846398.9</v>
      </c>
      <c r="U67" s="12">
        <f t="shared" si="3"/>
        <v>100.00002339851466</v>
      </c>
      <c r="V67" s="19"/>
    </row>
    <row r="68" spans="1:22" ht="32.25" x14ac:dyDescent="0.25">
      <c r="A68" s="35"/>
      <c r="B68" s="41"/>
      <c r="C68" s="36"/>
      <c r="D68" s="36"/>
      <c r="E68" s="36"/>
      <c r="F68" s="36"/>
      <c r="G68" s="36"/>
      <c r="H68" s="41"/>
      <c r="I68" s="44"/>
      <c r="J68" s="27"/>
      <c r="K68" s="11"/>
      <c r="L68" s="11"/>
      <c r="M68" s="11"/>
      <c r="N68" s="11"/>
      <c r="O68" s="11"/>
      <c r="P68" s="11"/>
      <c r="Q68" s="11"/>
      <c r="R68" s="11"/>
      <c r="S68" s="11">
        <f t="shared" si="0"/>
        <v>0</v>
      </c>
      <c r="T68" s="11">
        <f t="shared" si="1"/>
        <v>0</v>
      </c>
      <c r="U68" s="12" t="e">
        <f t="shared" si="3"/>
        <v>#DIV/0!</v>
      </c>
      <c r="V68" s="19"/>
    </row>
    <row r="69" spans="1:22" ht="23.25" customHeight="1" x14ac:dyDescent="0.25">
      <c r="A69" s="35"/>
      <c r="B69" s="41"/>
      <c r="C69" s="36"/>
      <c r="D69" s="36"/>
      <c r="E69" s="36"/>
      <c r="F69" s="36"/>
      <c r="G69" s="36"/>
      <c r="H69" s="41"/>
      <c r="I69" s="44"/>
      <c r="J69" s="27"/>
      <c r="K69" s="11"/>
      <c r="L69" s="11"/>
      <c r="M69" s="11"/>
      <c r="N69" s="11"/>
      <c r="O69" s="11"/>
      <c r="P69" s="11"/>
      <c r="Q69" s="11"/>
      <c r="R69" s="11"/>
      <c r="S69" s="11">
        <f t="shared" si="0"/>
        <v>0</v>
      </c>
      <c r="T69" s="11">
        <f t="shared" si="1"/>
        <v>0</v>
      </c>
      <c r="U69" s="12" t="e">
        <f t="shared" si="3"/>
        <v>#DIV/0!</v>
      </c>
      <c r="V69" s="19"/>
    </row>
    <row r="70" spans="1:22" ht="23.25" customHeight="1" thickBot="1" x14ac:dyDescent="0.3">
      <c r="A70" s="46"/>
      <c r="B70" s="47"/>
      <c r="C70" s="48"/>
      <c r="D70" s="48"/>
      <c r="E70" s="48"/>
      <c r="F70" s="48"/>
      <c r="G70" s="48"/>
      <c r="H70" s="47"/>
      <c r="I70" s="49"/>
      <c r="J70" s="27"/>
      <c r="K70" s="11"/>
      <c r="L70" s="11"/>
      <c r="M70" s="11"/>
      <c r="N70" s="11"/>
      <c r="O70" s="11"/>
      <c r="P70" s="11"/>
      <c r="Q70" s="11"/>
      <c r="R70" s="11"/>
      <c r="S70" s="11">
        <f t="shared" si="0"/>
        <v>0</v>
      </c>
      <c r="T70" s="11">
        <f t="shared" si="1"/>
        <v>0</v>
      </c>
      <c r="U70" s="12" t="e">
        <f t="shared" si="3"/>
        <v>#DIV/0!</v>
      </c>
      <c r="V70" s="19"/>
    </row>
    <row r="71" spans="1:22" ht="45" x14ac:dyDescent="0.25">
      <c r="A71" s="34">
        <v>16</v>
      </c>
      <c r="B71" s="40" t="s">
        <v>39</v>
      </c>
      <c r="C71" s="42" t="s">
        <v>54</v>
      </c>
      <c r="D71" s="42" t="s">
        <v>73</v>
      </c>
      <c r="E71" s="42">
        <v>1.2</v>
      </c>
      <c r="F71" s="42">
        <v>4</v>
      </c>
      <c r="G71" s="42">
        <v>1</v>
      </c>
      <c r="H71" s="40"/>
      <c r="I71" s="44">
        <f>+H71/G71*100</f>
        <v>0</v>
      </c>
      <c r="J71" s="27" t="s">
        <v>92</v>
      </c>
      <c r="K71" s="11">
        <f>20534492/5</f>
        <v>4106898.4</v>
      </c>
      <c r="L71" s="11">
        <v>4106899.2</v>
      </c>
      <c r="M71" s="11"/>
      <c r="N71" s="11"/>
      <c r="O71" s="11"/>
      <c r="P71" s="11"/>
      <c r="Q71" s="11"/>
      <c r="R71" s="11"/>
      <c r="S71" s="11">
        <f>+K71+M71+O71+Q71</f>
        <v>4106898.4</v>
      </c>
      <c r="T71" s="11">
        <f t="shared" si="1"/>
        <v>4106899.2</v>
      </c>
      <c r="U71" s="12">
        <f t="shared" si="3"/>
        <v>100.0000194794203</v>
      </c>
      <c r="V71" s="19"/>
    </row>
    <row r="72" spans="1:22" ht="33.75" x14ac:dyDescent="0.25">
      <c r="A72" s="35"/>
      <c r="B72" s="41"/>
      <c r="C72" s="36"/>
      <c r="D72" s="36"/>
      <c r="E72" s="36"/>
      <c r="F72" s="36"/>
      <c r="G72" s="36"/>
      <c r="H72" s="41"/>
      <c r="I72" s="44"/>
      <c r="J72" s="27" t="s">
        <v>99</v>
      </c>
      <c r="K72" s="11"/>
      <c r="L72" s="11"/>
      <c r="M72" s="11"/>
      <c r="N72" s="11"/>
      <c r="O72" s="11"/>
      <c r="P72" s="11"/>
      <c r="Q72" s="11"/>
      <c r="R72" s="11"/>
      <c r="S72" s="11">
        <f t="shared" si="0"/>
        <v>0</v>
      </c>
      <c r="T72" s="11">
        <f t="shared" si="1"/>
        <v>0</v>
      </c>
      <c r="U72" s="12" t="e">
        <f t="shared" si="3"/>
        <v>#DIV/0!</v>
      </c>
      <c r="V72" s="19"/>
    </row>
    <row r="73" spans="1:22" ht="32.25" x14ac:dyDescent="0.25">
      <c r="A73" s="35"/>
      <c r="B73" s="41"/>
      <c r="C73" s="36"/>
      <c r="D73" s="36"/>
      <c r="E73" s="36"/>
      <c r="F73" s="36"/>
      <c r="G73" s="36"/>
      <c r="H73" s="41"/>
      <c r="I73" s="44"/>
      <c r="J73" s="27"/>
      <c r="K73" s="11"/>
      <c r="L73" s="11"/>
      <c r="M73" s="11"/>
      <c r="N73" s="11"/>
      <c r="O73" s="11"/>
      <c r="P73" s="11"/>
      <c r="Q73" s="11"/>
      <c r="R73" s="11"/>
      <c r="S73" s="11">
        <f t="shared" si="0"/>
        <v>0</v>
      </c>
      <c r="T73" s="11">
        <f t="shared" si="1"/>
        <v>0</v>
      </c>
      <c r="U73" s="12" t="e">
        <f t="shared" si="3"/>
        <v>#DIV/0!</v>
      </c>
      <c r="V73" s="19"/>
    </row>
    <row r="74" spans="1:22" ht="23.25" customHeight="1" thickBot="1" x14ac:dyDescent="0.3">
      <c r="A74" s="46"/>
      <c r="B74" s="47"/>
      <c r="C74" s="48"/>
      <c r="D74" s="48"/>
      <c r="E74" s="48"/>
      <c r="F74" s="48"/>
      <c r="G74" s="48"/>
      <c r="H74" s="47"/>
      <c r="I74" s="49"/>
      <c r="J74" s="27"/>
      <c r="K74" s="11"/>
      <c r="L74" s="11"/>
      <c r="M74" s="11"/>
      <c r="N74" s="11"/>
      <c r="O74" s="11"/>
      <c r="P74" s="11"/>
      <c r="Q74" s="11"/>
      <c r="R74" s="11"/>
      <c r="S74" s="11">
        <f t="shared" si="0"/>
        <v>0</v>
      </c>
      <c r="T74" s="11">
        <f t="shared" si="1"/>
        <v>0</v>
      </c>
      <c r="U74" s="12" t="e">
        <f t="shared" si="3"/>
        <v>#DIV/0!</v>
      </c>
      <c r="V74" s="19"/>
    </row>
    <row r="75" spans="1:22" ht="56.25" x14ac:dyDescent="0.25">
      <c r="A75" s="34">
        <v>17</v>
      </c>
      <c r="B75" s="40" t="s">
        <v>39</v>
      </c>
      <c r="C75" s="42" t="s">
        <v>93</v>
      </c>
      <c r="D75" s="42" t="s">
        <v>94</v>
      </c>
      <c r="E75" s="42">
        <v>0</v>
      </c>
      <c r="F75" s="42">
        <v>8</v>
      </c>
      <c r="G75" s="42">
        <v>4</v>
      </c>
      <c r="H75" s="40"/>
      <c r="I75" s="44">
        <f>+H75/G75*100</f>
        <v>0</v>
      </c>
      <c r="J75" s="27" t="s">
        <v>96</v>
      </c>
      <c r="K75" s="11">
        <f>20534492/5</f>
        <v>4106898.4</v>
      </c>
      <c r="L75" s="11">
        <v>4106899.2</v>
      </c>
      <c r="M75" s="11"/>
      <c r="N75" s="11"/>
      <c r="O75" s="11"/>
      <c r="P75" s="11"/>
      <c r="Q75" s="11"/>
      <c r="R75" s="11"/>
      <c r="S75" s="11">
        <f t="shared" ref="S75:S78" si="4">+K75+M75+O75+Q75</f>
        <v>4106898.4</v>
      </c>
      <c r="T75" s="11">
        <f t="shared" si="1"/>
        <v>4106899.2</v>
      </c>
      <c r="U75" s="12">
        <f t="shared" si="3"/>
        <v>100.0000194794203</v>
      </c>
      <c r="V75" s="19"/>
    </row>
    <row r="76" spans="1:22" ht="56.25" x14ac:dyDescent="0.25">
      <c r="A76" s="35"/>
      <c r="B76" s="41"/>
      <c r="C76" s="36"/>
      <c r="D76" s="36"/>
      <c r="E76" s="36"/>
      <c r="F76" s="36"/>
      <c r="G76" s="36"/>
      <c r="H76" s="41"/>
      <c r="I76" s="44"/>
      <c r="J76" s="27" t="s">
        <v>97</v>
      </c>
      <c r="K76" s="11">
        <v>3846398</v>
      </c>
      <c r="L76" s="11">
        <v>3846398.9</v>
      </c>
      <c r="M76" s="11"/>
      <c r="N76" s="11"/>
      <c r="O76" s="11"/>
      <c r="P76" s="11"/>
      <c r="Q76" s="11"/>
      <c r="R76" s="11"/>
      <c r="S76" s="11">
        <f t="shared" si="4"/>
        <v>3846398</v>
      </c>
      <c r="T76" s="11">
        <f t="shared" si="1"/>
        <v>3846398.9</v>
      </c>
      <c r="U76" s="12">
        <f t="shared" si="3"/>
        <v>100.00002339851466</v>
      </c>
      <c r="V76" s="19"/>
    </row>
    <row r="77" spans="1:22" ht="23.25" customHeight="1" x14ac:dyDescent="0.25">
      <c r="A77" s="35"/>
      <c r="B77" s="41"/>
      <c r="C77" s="36"/>
      <c r="D77" s="36"/>
      <c r="E77" s="36"/>
      <c r="F77" s="36"/>
      <c r="G77" s="36"/>
      <c r="H77" s="41"/>
      <c r="I77" s="44"/>
      <c r="J77" s="27" t="s">
        <v>101</v>
      </c>
      <c r="K77" s="11">
        <v>10123493</v>
      </c>
      <c r="L77" s="11"/>
      <c r="M77" s="11"/>
      <c r="N77" s="11"/>
      <c r="O77" s="11"/>
      <c r="P77" s="11"/>
      <c r="Q77" s="11"/>
      <c r="R77" s="11"/>
      <c r="S77" s="11">
        <f t="shared" si="4"/>
        <v>10123493</v>
      </c>
      <c r="T77" s="11">
        <f t="shared" si="1"/>
        <v>0</v>
      </c>
      <c r="U77" s="12">
        <f t="shared" si="3"/>
        <v>0</v>
      </c>
      <c r="V77" s="19"/>
    </row>
    <row r="78" spans="1:22" ht="23.25" customHeight="1" thickBot="1" x14ac:dyDescent="0.3">
      <c r="A78" s="46"/>
      <c r="B78" s="47"/>
      <c r="C78" s="48"/>
      <c r="D78" s="48"/>
      <c r="E78" s="48"/>
      <c r="F78" s="48"/>
      <c r="G78" s="48"/>
      <c r="H78" s="47"/>
      <c r="I78" s="49"/>
      <c r="J78" s="27"/>
      <c r="K78" s="11"/>
      <c r="L78" s="11"/>
      <c r="M78" s="11"/>
      <c r="N78" s="11"/>
      <c r="O78" s="11"/>
      <c r="P78" s="11"/>
      <c r="Q78" s="11"/>
      <c r="R78" s="11"/>
      <c r="S78" s="11">
        <f t="shared" si="4"/>
        <v>0</v>
      </c>
      <c r="T78" s="11">
        <f t="shared" si="1"/>
        <v>0</v>
      </c>
      <c r="U78" s="12" t="e">
        <f t="shared" si="3"/>
        <v>#DIV/0!</v>
      </c>
      <c r="V78" s="19"/>
    </row>
    <row r="79" spans="1:22" ht="56.25" x14ac:dyDescent="0.25">
      <c r="A79" s="34">
        <v>18</v>
      </c>
      <c r="B79" s="40" t="s">
        <v>39</v>
      </c>
      <c r="C79" s="42" t="s">
        <v>55</v>
      </c>
      <c r="D79" s="42" t="s">
        <v>74</v>
      </c>
      <c r="E79" s="42">
        <v>1</v>
      </c>
      <c r="F79" s="42">
        <v>1</v>
      </c>
      <c r="G79" s="42">
        <v>1</v>
      </c>
      <c r="H79" s="40"/>
      <c r="I79" s="44">
        <f>+H79/G79*100</f>
        <v>0</v>
      </c>
      <c r="J79" s="27" t="s">
        <v>97</v>
      </c>
      <c r="K79" s="11">
        <v>3846398</v>
      </c>
      <c r="L79" s="11">
        <v>3846398.9</v>
      </c>
      <c r="M79" s="11"/>
      <c r="N79" s="11"/>
      <c r="O79" s="11"/>
      <c r="P79" s="11"/>
      <c r="Q79" s="11"/>
      <c r="R79" s="11"/>
      <c r="S79" s="11">
        <f t="shared" si="0"/>
        <v>3846398</v>
      </c>
      <c r="T79" s="11">
        <f t="shared" si="1"/>
        <v>3846398.9</v>
      </c>
      <c r="U79" s="12">
        <f t="shared" si="3"/>
        <v>100.00002339851466</v>
      </c>
      <c r="V79" s="19"/>
    </row>
    <row r="80" spans="1:22" ht="23.25" customHeight="1" x14ac:dyDescent="0.25">
      <c r="A80" s="35"/>
      <c r="B80" s="41"/>
      <c r="C80" s="36"/>
      <c r="D80" s="36"/>
      <c r="E80" s="36"/>
      <c r="F80" s="36"/>
      <c r="G80" s="36"/>
      <c r="H80" s="41"/>
      <c r="I80" s="44"/>
      <c r="J80" s="27" t="s">
        <v>105</v>
      </c>
      <c r="K80" s="11"/>
      <c r="L80" s="11"/>
      <c r="M80" s="11"/>
      <c r="N80" s="11"/>
      <c r="O80" s="11"/>
      <c r="P80" s="11"/>
      <c r="Q80" s="11"/>
      <c r="R80" s="11"/>
      <c r="S80" s="11">
        <f t="shared" ref="S80:T98" si="5">+K80+M80+O80+Q80</f>
        <v>0</v>
      </c>
      <c r="T80" s="11">
        <f t="shared" si="5"/>
        <v>0</v>
      </c>
      <c r="U80" s="12" t="e">
        <f t="shared" si="3"/>
        <v>#DIV/0!</v>
      </c>
      <c r="V80" s="19"/>
    </row>
    <row r="81" spans="1:22" ht="78.75" x14ac:dyDescent="0.25">
      <c r="A81" s="35"/>
      <c r="B81" s="41"/>
      <c r="C81" s="36"/>
      <c r="D81" s="36"/>
      <c r="E81" s="36"/>
      <c r="F81" s="36"/>
      <c r="G81" s="36"/>
      <c r="H81" s="41"/>
      <c r="I81" s="44"/>
      <c r="J81" s="27" t="s">
        <v>127</v>
      </c>
      <c r="K81" s="11">
        <v>9000000</v>
      </c>
      <c r="L81" s="11">
        <v>9000000</v>
      </c>
      <c r="M81" s="11"/>
      <c r="N81" s="11"/>
      <c r="O81" s="11"/>
      <c r="P81" s="11"/>
      <c r="Q81" s="11"/>
      <c r="R81" s="11"/>
      <c r="S81" s="11">
        <f t="shared" si="5"/>
        <v>9000000</v>
      </c>
      <c r="T81" s="11">
        <f t="shared" si="5"/>
        <v>9000000</v>
      </c>
      <c r="U81" s="12">
        <f t="shared" si="3"/>
        <v>100</v>
      </c>
      <c r="V81" s="19"/>
    </row>
    <row r="82" spans="1:22" ht="23.25" customHeight="1" thickBot="1" x14ac:dyDescent="0.3">
      <c r="A82" s="46"/>
      <c r="B82" s="47"/>
      <c r="C82" s="48"/>
      <c r="D82" s="48"/>
      <c r="E82" s="48"/>
      <c r="F82" s="48"/>
      <c r="G82" s="48"/>
      <c r="H82" s="47"/>
      <c r="I82" s="49"/>
      <c r="J82" s="27"/>
      <c r="K82" s="11"/>
      <c r="L82" s="11"/>
      <c r="M82" s="11"/>
      <c r="N82" s="11"/>
      <c r="O82" s="11"/>
      <c r="P82" s="11"/>
      <c r="Q82" s="11"/>
      <c r="R82" s="11"/>
      <c r="S82" s="11">
        <f t="shared" si="5"/>
        <v>0</v>
      </c>
      <c r="T82" s="11">
        <f t="shared" si="5"/>
        <v>0</v>
      </c>
      <c r="U82" s="12" t="e">
        <f t="shared" si="3"/>
        <v>#DIV/0!</v>
      </c>
      <c r="V82" s="19"/>
    </row>
    <row r="83" spans="1:22" ht="45" x14ac:dyDescent="0.25">
      <c r="A83" s="34">
        <v>19</v>
      </c>
      <c r="B83" s="40" t="s">
        <v>39</v>
      </c>
      <c r="C83" s="42" t="s">
        <v>56</v>
      </c>
      <c r="D83" s="42" t="s">
        <v>75</v>
      </c>
      <c r="E83" s="42">
        <v>1</v>
      </c>
      <c r="F83" s="42">
        <v>1</v>
      </c>
      <c r="G83" s="42">
        <v>1</v>
      </c>
      <c r="H83" s="40"/>
      <c r="I83" s="44">
        <f>+H83/G83*100</f>
        <v>0</v>
      </c>
      <c r="J83" s="27" t="s">
        <v>128</v>
      </c>
      <c r="K83" s="11">
        <v>14543667</v>
      </c>
      <c r="L83" s="11">
        <v>14543667</v>
      </c>
      <c r="M83" s="11"/>
      <c r="N83" s="11"/>
      <c r="O83" s="11"/>
      <c r="P83" s="11"/>
      <c r="Q83" s="11"/>
      <c r="R83" s="11"/>
      <c r="S83" s="11">
        <f t="shared" si="5"/>
        <v>14543667</v>
      </c>
      <c r="T83" s="11">
        <f t="shared" si="5"/>
        <v>14543667</v>
      </c>
      <c r="U83" s="12">
        <f t="shared" si="3"/>
        <v>100</v>
      </c>
      <c r="V83" s="19"/>
    </row>
    <row r="84" spans="1:22" ht="32.25" x14ac:dyDescent="0.25">
      <c r="A84" s="35"/>
      <c r="B84" s="41"/>
      <c r="C84" s="36"/>
      <c r="D84" s="36"/>
      <c r="E84" s="36"/>
      <c r="F84" s="36"/>
      <c r="G84" s="36"/>
      <c r="H84" s="41"/>
      <c r="I84" s="44"/>
      <c r="J84" s="27"/>
      <c r="K84" s="11"/>
      <c r="L84" s="11"/>
      <c r="M84" s="11"/>
      <c r="N84" s="11"/>
      <c r="O84" s="11"/>
      <c r="P84" s="11"/>
      <c r="Q84" s="11"/>
      <c r="R84" s="11"/>
      <c r="S84" s="11">
        <f t="shared" si="5"/>
        <v>0</v>
      </c>
      <c r="T84" s="11">
        <f t="shared" si="5"/>
        <v>0</v>
      </c>
      <c r="U84" s="12" t="e">
        <f t="shared" si="3"/>
        <v>#DIV/0!</v>
      </c>
      <c r="V84" s="19"/>
    </row>
    <row r="85" spans="1:22" ht="23.25" customHeight="1" x14ac:dyDescent="0.25">
      <c r="A85" s="35"/>
      <c r="B85" s="41"/>
      <c r="C85" s="36"/>
      <c r="D85" s="36"/>
      <c r="E85" s="36"/>
      <c r="F85" s="36"/>
      <c r="G85" s="36"/>
      <c r="H85" s="41"/>
      <c r="I85" s="44"/>
      <c r="J85" s="27"/>
      <c r="K85" s="11"/>
      <c r="L85" s="11"/>
      <c r="M85" s="11"/>
      <c r="N85" s="11"/>
      <c r="O85" s="11"/>
      <c r="P85" s="11"/>
      <c r="Q85" s="11"/>
      <c r="R85" s="11"/>
      <c r="S85" s="11">
        <f t="shared" si="5"/>
        <v>0</v>
      </c>
      <c r="T85" s="11">
        <f t="shared" si="5"/>
        <v>0</v>
      </c>
      <c r="U85" s="12" t="e">
        <f t="shared" si="3"/>
        <v>#DIV/0!</v>
      </c>
      <c r="V85" s="19"/>
    </row>
    <row r="86" spans="1:22" ht="23.25" customHeight="1" thickBot="1" x14ac:dyDescent="0.3">
      <c r="A86" s="46"/>
      <c r="B86" s="47"/>
      <c r="C86" s="48"/>
      <c r="D86" s="48"/>
      <c r="E86" s="48"/>
      <c r="F86" s="48"/>
      <c r="G86" s="48"/>
      <c r="H86" s="47"/>
      <c r="I86" s="49"/>
      <c r="J86" s="27"/>
      <c r="K86" s="11"/>
      <c r="L86" s="11"/>
      <c r="M86" s="11"/>
      <c r="N86" s="11"/>
      <c r="O86" s="11"/>
      <c r="P86" s="11"/>
      <c r="Q86" s="11"/>
      <c r="R86" s="11"/>
      <c r="S86" s="11">
        <f t="shared" si="5"/>
        <v>0</v>
      </c>
      <c r="T86" s="11">
        <f t="shared" si="5"/>
        <v>0</v>
      </c>
      <c r="U86" s="12" t="e">
        <f t="shared" si="3"/>
        <v>#DIV/0!</v>
      </c>
      <c r="V86" s="19"/>
    </row>
    <row r="87" spans="1:22" ht="67.5" x14ac:dyDescent="0.25">
      <c r="A87" s="34">
        <v>20</v>
      </c>
      <c r="B87" s="40" t="s">
        <v>39</v>
      </c>
      <c r="C87" s="42" t="s">
        <v>57</v>
      </c>
      <c r="D87" s="42" t="s">
        <v>76</v>
      </c>
      <c r="E87" s="42">
        <v>0</v>
      </c>
      <c r="F87" s="42">
        <v>2</v>
      </c>
      <c r="G87" s="42">
        <v>1</v>
      </c>
      <c r="H87" s="40"/>
      <c r="I87" s="44">
        <f>+H87/G87*100</f>
        <v>0</v>
      </c>
      <c r="J87" s="27" t="s">
        <v>100</v>
      </c>
      <c r="K87" s="11"/>
      <c r="L87" s="11"/>
      <c r="M87" s="11"/>
      <c r="N87" s="11"/>
      <c r="O87" s="11"/>
      <c r="P87" s="11"/>
      <c r="Q87" s="11"/>
      <c r="R87" s="11"/>
      <c r="S87" s="11">
        <f t="shared" si="5"/>
        <v>0</v>
      </c>
      <c r="T87" s="11">
        <f t="shared" si="5"/>
        <v>0</v>
      </c>
      <c r="U87" s="12" t="e">
        <f t="shared" si="3"/>
        <v>#DIV/0!</v>
      </c>
      <c r="V87" s="19"/>
    </row>
    <row r="88" spans="1:22" ht="23.25" customHeight="1" x14ac:dyDescent="0.25">
      <c r="A88" s="35"/>
      <c r="B88" s="41"/>
      <c r="C88" s="36"/>
      <c r="D88" s="36"/>
      <c r="E88" s="36"/>
      <c r="F88" s="36"/>
      <c r="G88" s="36"/>
      <c r="H88" s="41"/>
      <c r="I88" s="44"/>
      <c r="J88" s="27"/>
      <c r="K88" s="11"/>
      <c r="L88" s="11"/>
      <c r="M88" s="11"/>
      <c r="N88" s="11"/>
      <c r="O88" s="11"/>
      <c r="P88" s="11"/>
      <c r="Q88" s="11"/>
      <c r="R88" s="11"/>
      <c r="S88" s="11">
        <f t="shared" si="5"/>
        <v>0</v>
      </c>
      <c r="T88" s="11">
        <f t="shared" si="5"/>
        <v>0</v>
      </c>
      <c r="U88" s="12" t="e">
        <f t="shared" si="3"/>
        <v>#DIV/0!</v>
      </c>
      <c r="V88" s="19"/>
    </row>
    <row r="89" spans="1:22" ht="23.25" customHeight="1" x14ac:dyDescent="0.25">
      <c r="A89" s="35"/>
      <c r="B89" s="41"/>
      <c r="C89" s="36"/>
      <c r="D89" s="36"/>
      <c r="E89" s="36"/>
      <c r="F89" s="36"/>
      <c r="G89" s="36"/>
      <c r="H89" s="41"/>
      <c r="I89" s="44"/>
      <c r="J89" s="27"/>
      <c r="K89" s="11"/>
      <c r="L89" s="11"/>
      <c r="M89" s="11"/>
      <c r="N89" s="11"/>
      <c r="O89" s="11"/>
      <c r="P89" s="11"/>
      <c r="Q89" s="11"/>
      <c r="R89" s="11"/>
      <c r="S89" s="11">
        <f t="shared" si="5"/>
        <v>0</v>
      </c>
      <c r="T89" s="11">
        <f t="shared" si="5"/>
        <v>0</v>
      </c>
      <c r="U89" s="12" t="e">
        <f t="shared" si="3"/>
        <v>#DIV/0!</v>
      </c>
      <c r="V89" s="19"/>
    </row>
    <row r="90" spans="1:22" ht="23.25" customHeight="1" thickBot="1" x14ac:dyDescent="0.3">
      <c r="A90" s="46"/>
      <c r="B90" s="47"/>
      <c r="C90" s="48"/>
      <c r="D90" s="48"/>
      <c r="E90" s="48"/>
      <c r="F90" s="48"/>
      <c r="G90" s="48"/>
      <c r="H90" s="47"/>
      <c r="I90" s="49"/>
      <c r="J90" s="27"/>
      <c r="K90" s="11"/>
      <c r="L90" s="11"/>
      <c r="M90" s="11"/>
      <c r="N90" s="11"/>
      <c r="O90" s="11"/>
      <c r="P90" s="11"/>
      <c r="Q90" s="11"/>
      <c r="R90" s="11"/>
      <c r="S90" s="11">
        <f t="shared" si="5"/>
        <v>0</v>
      </c>
      <c r="T90" s="11">
        <f t="shared" si="5"/>
        <v>0</v>
      </c>
      <c r="U90" s="12" t="e">
        <f t="shared" si="3"/>
        <v>#DIV/0!</v>
      </c>
      <c r="V90" s="19"/>
    </row>
    <row r="91" spans="1:22" ht="32.25" x14ac:dyDescent="0.25">
      <c r="A91" s="34">
        <v>21</v>
      </c>
      <c r="B91" s="40" t="s">
        <v>39</v>
      </c>
      <c r="C91" s="42" t="s">
        <v>58</v>
      </c>
      <c r="D91" s="42" t="s">
        <v>77</v>
      </c>
      <c r="E91" s="42">
        <v>1</v>
      </c>
      <c r="F91" s="42">
        <v>1</v>
      </c>
      <c r="G91" s="42">
        <v>1</v>
      </c>
      <c r="H91" s="40"/>
      <c r="I91" s="44">
        <f>+H91/G91*100</f>
        <v>0</v>
      </c>
      <c r="J91" s="27"/>
      <c r="K91" s="11"/>
      <c r="L91" s="11"/>
      <c r="M91" s="11"/>
      <c r="N91" s="11"/>
      <c r="O91" s="11"/>
      <c r="P91" s="11"/>
      <c r="Q91" s="11"/>
      <c r="R91" s="11"/>
      <c r="S91" s="11">
        <f t="shared" si="5"/>
        <v>0</v>
      </c>
      <c r="T91" s="11">
        <f t="shared" si="5"/>
        <v>0</v>
      </c>
      <c r="U91" s="12" t="e">
        <f t="shared" si="3"/>
        <v>#DIV/0!</v>
      </c>
      <c r="V91" s="19"/>
    </row>
    <row r="92" spans="1:22" ht="23.25" customHeight="1" x14ac:dyDescent="0.25">
      <c r="A92" s="35"/>
      <c r="B92" s="41"/>
      <c r="C92" s="36"/>
      <c r="D92" s="36"/>
      <c r="E92" s="36"/>
      <c r="F92" s="36"/>
      <c r="G92" s="36"/>
      <c r="H92" s="41"/>
      <c r="I92" s="44"/>
      <c r="J92" s="27"/>
      <c r="K92" s="11"/>
      <c r="L92" s="11"/>
      <c r="M92" s="11"/>
      <c r="N92" s="11"/>
      <c r="O92" s="11"/>
      <c r="P92" s="11"/>
      <c r="Q92" s="11"/>
      <c r="R92" s="11"/>
      <c r="S92" s="11">
        <f t="shared" si="5"/>
        <v>0</v>
      </c>
      <c r="T92" s="11">
        <f t="shared" si="5"/>
        <v>0</v>
      </c>
      <c r="U92" s="12" t="e">
        <f t="shared" si="3"/>
        <v>#DIV/0!</v>
      </c>
      <c r="V92" s="19"/>
    </row>
    <row r="93" spans="1:22" ht="23.25" customHeight="1" x14ac:dyDescent="0.25">
      <c r="A93" s="35"/>
      <c r="B93" s="41"/>
      <c r="C93" s="36"/>
      <c r="D93" s="36"/>
      <c r="E93" s="36"/>
      <c r="F93" s="36"/>
      <c r="G93" s="36"/>
      <c r="H93" s="41"/>
      <c r="I93" s="44"/>
      <c r="J93" s="27"/>
      <c r="K93" s="11"/>
      <c r="L93" s="11"/>
      <c r="M93" s="11"/>
      <c r="N93" s="11"/>
      <c r="O93" s="11"/>
      <c r="P93" s="11"/>
      <c r="Q93" s="11"/>
      <c r="R93" s="11"/>
      <c r="S93" s="11">
        <f t="shared" si="5"/>
        <v>0</v>
      </c>
      <c r="T93" s="11">
        <f t="shared" si="5"/>
        <v>0</v>
      </c>
      <c r="U93" s="12" t="e">
        <f t="shared" si="3"/>
        <v>#DIV/0!</v>
      </c>
      <c r="V93" s="19"/>
    </row>
    <row r="94" spans="1:22" ht="23.25" customHeight="1" thickBot="1" x14ac:dyDescent="0.3">
      <c r="A94" s="46"/>
      <c r="B94" s="47"/>
      <c r="C94" s="48"/>
      <c r="D94" s="48"/>
      <c r="E94" s="48"/>
      <c r="F94" s="48"/>
      <c r="G94" s="48"/>
      <c r="H94" s="47"/>
      <c r="I94" s="49"/>
      <c r="J94" s="27"/>
      <c r="K94" s="11"/>
      <c r="L94" s="11"/>
      <c r="M94" s="11"/>
      <c r="N94" s="11"/>
      <c r="O94" s="11"/>
      <c r="P94" s="11"/>
      <c r="Q94" s="11"/>
      <c r="R94" s="11"/>
      <c r="S94" s="11">
        <f t="shared" si="5"/>
        <v>0</v>
      </c>
      <c r="T94" s="11">
        <f t="shared" si="5"/>
        <v>0</v>
      </c>
      <c r="U94" s="12" t="e">
        <f t="shared" si="3"/>
        <v>#DIV/0!</v>
      </c>
      <c r="V94" s="19"/>
    </row>
    <row r="95" spans="1:22" ht="32.25" customHeight="1" x14ac:dyDescent="0.25">
      <c r="A95" s="34">
        <v>22</v>
      </c>
      <c r="B95" s="40" t="s">
        <v>39</v>
      </c>
      <c r="C95" s="42" t="s">
        <v>59</v>
      </c>
      <c r="D95" s="42" t="s">
        <v>78</v>
      </c>
      <c r="E95" s="42">
        <v>0</v>
      </c>
      <c r="F95" s="42">
        <v>1</v>
      </c>
      <c r="G95" s="42">
        <v>1</v>
      </c>
      <c r="H95" s="40"/>
      <c r="I95" s="43">
        <f>+H95/G95*100</f>
        <v>0</v>
      </c>
      <c r="J95" s="27"/>
      <c r="K95" s="11"/>
      <c r="L95" s="11"/>
      <c r="M95" s="11"/>
      <c r="N95" s="11"/>
      <c r="O95" s="11"/>
      <c r="P95" s="11"/>
      <c r="Q95" s="11"/>
      <c r="R95" s="11"/>
      <c r="S95" s="11">
        <f t="shared" si="5"/>
        <v>0</v>
      </c>
      <c r="T95" s="11">
        <f t="shared" si="5"/>
        <v>0</v>
      </c>
      <c r="U95" s="12" t="e">
        <f t="shared" si="3"/>
        <v>#DIV/0!</v>
      </c>
      <c r="V95" s="19"/>
    </row>
    <row r="96" spans="1:22" ht="67.5" x14ac:dyDescent="0.25">
      <c r="A96" s="35"/>
      <c r="B96" s="41"/>
      <c r="C96" s="36"/>
      <c r="D96" s="36"/>
      <c r="E96" s="36"/>
      <c r="F96" s="36"/>
      <c r="G96" s="36"/>
      <c r="H96" s="41"/>
      <c r="I96" s="44"/>
      <c r="J96" s="27" t="s">
        <v>129</v>
      </c>
      <c r="K96" s="11">
        <v>1121000</v>
      </c>
      <c r="L96" s="11">
        <v>1121000</v>
      </c>
      <c r="M96" s="11"/>
      <c r="N96" s="11"/>
      <c r="O96" s="11"/>
      <c r="P96" s="11"/>
      <c r="Q96" s="11"/>
      <c r="R96" s="11"/>
      <c r="S96" s="11">
        <f t="shared" si="5"/>
        <v>1121000</v>
      </c>
      <c r="T96" s="11">
        <f t="shared" si="5"/>
        <v>1121000</v>
      </c>
      <c r="U96" s="12">
        <f t="shared" si="3"/>
        <v>100</v>
      </c>
      <c r="V96" s="19"/>
    </row>
    <row r="97" spans="1:23" x14ac:dyDescent="0.25">
      <c r="A97" s="35"/>
      <c r="B97" s="41"/>
      <c r="C97" s="36"/>
      <c r="D97" s="36"/>
      <c r="E97" s="36"/>
      <c r="F97" s="36"/>
      <c r="G97" s="36"/>
      <c r="H97" s="41"/>
      <c r="I97" s="44"/>
      <c r="J97" s="27"/>
      <c r="K97" s="11"/>
      <c r="L97" s="11"/>
      <c r="M97" s="11"/>
      <c r="N97" s="11"/>
      <c r="O97" s="11"/>
      <c r="P97" s="11"/>
      <c r="Q97" s="11"/>
      <c r="R97" s="11"/>
      <c r="S97" s="11"/>
      <c r="T97" s="11">
        <f t="shared" si="5"/>
        <v>0</v>
      </c>
      <c r="U97" s="12"/>
      <c r="V97" s="19"/>
    </row>
    <row r="98" spans="1:23" ht="23.25" customHeight="1" thickBot="1" x14ac:dyDescent="0.3">
      <c r="A98" s="35"/>
      <c r="B98" s="41"/>
      <c r="C98" s="36"/>
      <c r="D98" s="36"/>
      <c r="E98" s="36"/>
      <c r="F98" s="36"/>
      <c r="G98" s="36"/>
      <c r="H98" s="41"/>
      <c r="I98" s="44"/>
      <c r="J98" s="27"/>
      <c r="K98" s="11"/>
      <c r="L98" s="11"/>
      <c r="M98" s="11"/>
      <c r="N98" s="11"/>
      <c r="O98" s="11"/>
      <c r="P98" s="11"/>
      <c r="Q98" s="11"/>
      <c r="R98" s="11"/>
      <c r="S98" s="11">
        <f t="shared" si="5"/>
        <v>0</v>
      </c>
      <c r="T98" s="11">
        <f t="shared" si="5"/>
        <v>0</v>
      </c>
      <c r="U98" s="12" t="e">
        <f t="shared" si="3"/>
        <v>#DIV/0!</v>
      </c>
      <c r="V98" s="19"/>
      <c r="W98" s="32"/>
    </row>
    <row r="99" spans="1:23" ht="44.25" hidden="1" customHeight="1" x14ac:dyDescent="0.25">
      <c r="A99" s="28"/>
      <c r="B99" s="29"/>
      <c r="C99" s="30"/>
      <c r="D99" s="36" t="s">
        <v>122</v>
      </c>
      <c r="E99" s="36">
        <v>0</v>
      </c>
      <c r="F99" s="45">
        <v>0.3</v>
      </c>
      <c r="G99" s="36"/>
      <c r="H99" s="41"/>
      <c r="I99" s="44"/>
      <c r="J99" s="31" t="s">
        <v>124</v>
      </c>
      <c r="K99" s="22">
        <v>0</v>
      </c>
      <c r="L99" s="23"/>
      <c r="M99" s="22"/>
      <c r="N99" s="23"/>
      <c r="O99" s="22"/>
      <c r="P99" s="23"/>
      <c r="Q99" s="22"/>
      <c r="R99" s="23"/>
      <c r="S99" s="11"/>
      <c r="T99" s="11"/>
      <c r="U99" s="12"/>
      <c r="V99" s="24"/>
    </row>
    <row r="100" spans="1:23" ht="58.5" hidden="1" customHeight="1" thickBot="1" x14ac:dyDescent="0.3">
      <c r="A100" s="28"/>
      <c r="B100" s="29"/>
      <c r="C100" s="30"/>
      <c r="D100" s="36"/>
      <c r="E100" s="36"/>
      <c r="F100" s="45"/>
      <c r="G100" s="36"/>
      <c r="H100" s="41"/>
      <c r="I100" s="44"/>
      <c r="J100" s="27" t="s">
        <v>121</v>
      </c>
      <c r="K100" s="22">
        <v>0</v>
      </c>
      <c r="L100" s="23"/>
      <c r="M100" s="22"/>
      <c r="N100" s="23"/>
      <c r="O100" s="22"/>
      <c r="P100" s="23"/>
      <c r="Q100" s="22"/>
      <c r="R100" s="23"/>
      <c r="S100" s="11"/>
      <c r="T100" s="11"/>
      <c r="U100" s="12"/>
      <c r="V100" s="24"/>
    </row>
    <row r="101" spans="1:23" ht="82.5" hidden="1" customHeight="1" thickBot="1" x14ac:dyDescent="0.3">
      <c r="A101" s="28"/>
      <c r="B101" s="29"/>
      <c r="C101" s="30"/>
      <c r="D101" s="36"/>
      <c r="E101" s="36"/>
      <c r="F101" s="45"/>
      <c r="G101" s="36"/>
      <c r="H101" s="41"/>
      <c r="I101" s="44"/>
      <c r="J101" s="25" t="s">
        <v>123</v>
      </c>
      <c r="K101" s="22">
        <v>0</v>
      </c>
      <c r="L101" s="23"/>
      <c r="M101" s="22"/>
      <c r="N101" s="23"/>
      <c r="O101" s="22"/>
      <c r="P101" s="23"/>
      <c r="Q101" s="22"/>
      <c r="R101" s="23"/>
      <c r="S101" s="11"/>
      <c r="T101" s="11"/>
      <c r="U101" s="12"/>
      <c r="V101" s="24"/>
    </row>
    <row r="102" spans="1:23" ht="23.25" customHeight="1" thickBot="1" x14ac:dyDescent="0.35">
      <c r="A102" s="70" t="s">
        <v>9</v>
      </c>
      <c r="B102" s="71"/>
      <c r="C102" s="71"/>
      <c r="D102" s="71"/>
      <c r="E102" s="71"/>
      <c r="F102" s="71"/>
      <c r="G102" s="71"/>
      <c r="H102" s="71"/>
      <c r="I102" s="4">
        <f>+SUM(I10:I101)/(COUNT(I10:I101))</f>
        <v>0</v>
      </c>
      <c r="J102" s="5"/>
      <c r="K102" s="21">
        <f>SUM(K10:K101)</f>
        <v>957418235.81999993</v>
      </c>
      <c r="L102" s="38" t="s">
        <v>10</v>
      </c>
      <c r="M102" s="38"/>
      <c r="N102" s="38"/>
      <c r="O102" s="38"/>
      <c r="P102" s="38"/>
      <c r="Q102" s="38"/>
      <c r="R102" s="38"/>
      <c r="S102" s="6">
        <f>SUM(S10:S101)</f>
        <v>957418235.81999993</v>
      </c>
      <c r="T102" s="6">
        <f>SUM(T10:T101)</f>
        <v>254036035</v>
      </c>
      <c r="U102" s="4" t="e">
        <f>+SUM(U10:U101)/(COUNT(U10:U101))</f>
        <v>#DIV/0!</v>
      </c>
      <c r="V102" s="20"/>
    </row>
    <row r="103" spans="1:23" ht="14.2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spans="1:23" x14ac:dyDescent="0.25">
      <c r="C104" s="3" t="s">
        <v>11</v>
      </c>
      <c r="D104" s="37" t="s">
        <v>102</v>
      </c>
      <c r="E104" s="37"/>
      <c r="F104" s="37"/>
      <c r="G104" s="37"/>
      <c r="H104" s="37"/>
      <c r="I104" s="37"/>
      <c r="J104" s="33"/>
      <c r="K104" s="39" t="s">
        <v>12</v>
      </c>
      <c r="L104" s="39"/>
      <c r="M104" s="39"/>
      <c r="N104" s="39"/>
      <c r="O104" s="39" t="s">
        <v>27</v>
      </c>
      <c r="P104" s="39"/>
      <c r="Q104" s="39"/>
      <c r="R104" s="39"/>
      <c r="S104" s="39"/>
      <c r="T104" s="39"/>
      <c r="U104" s="58"/>
    </row>
    <row r="105" spans="1:23" x14ac:dyDescent="0.25">
      <c r="B105" s="26"/>
      <c r="C105" s="3" t="s">
        <v>13</v>
      </c>
      <c r="D105" s="37" t="s">
        <v>103</v>
      </c>
      <c r="E105" s="37"/>
      <c r="F105" s="37"/>
      <c r="G105" s="37"/>
      <c r="H105" s="37"/>
      <c r="I105" s="37"/>
      <c r="J105" s="16"/>
      <c r="K105" s="37" t="s">
        <v>13</v>
      </c>
      <c r="L105" s="37"/>
      <c r="M105" s="37"/>
      <c r="N105" s="37"/>
      <c r="O105" s="57" t="s">
        <v>28</v>
      </c>
      <c r="P105" s="57"/>
      <c r="Q105" s="57"/>
      <c r="R105" s="57"/>
      <c r="S105" s="57"/>
      <c r="T105" s="57"/>
      <c r="U105" s="59"/>
    </row>
    <row r="106" spans="1:23" x14ac:dyDescent="0.25">
      <c r="C106" s="3" t="s">
        <v>14</v>
      </c>
      <c r="D106" s="37" t="s">
        <v>125</v>
      </c>
      <c r="E106" s="37"/>
      <c r="F106" s="37"/>
      <c r="G106" s="37"/>
      <c r="H106" s="37"/>
      <c r="I106" s="37"/>
      <c r="J106" s="17"/>
      <c r="K106" s="37" t="s">
        <v>14</v>
      </c>
      <c r="L106" s="37"/>
      <c r="M106" s="37"/>
      <c r="N106" s="37"/>
      <c r="O106" s="57"/>
      <c r="P106" s="57"/>
      <c r="Q106" s="57"/>
      <c r="R106" s="57"/>
      <c r="S106" s="57"/>
      <c r="T106" s="57"/>
      <c r="U106" s="59"/>
    </row>
    <row r="108" spans="1:23" x14ac:dyDescent="0.25">
      <c r="S108" s="32"/>
    </row>
    <row r="109" spans="1:23" x14ac:dyDescent="0.25">
      <c r="S109" s="32"/>
      <c r="U109" s="32"/>
    </row>
  </sheetData>
  <mergeCells count="235"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I57:I62"/>
    <mergeCell ref="A53:A56"/>
    <mergeCell ref="D53:D56"/>
    <mergeCell ref="V7:V9"/>
    <mergeCell ref="A1:V1"/>
    <mergeCell ref="A2:V2"/>
    <mergeCell ref="Q4:V4"/>
    <mergeCell ref="M5:V5"/>
    <mergeCell ref="I36:I39"/>
    <mergeCell ref="E32:E35"/>
    <mergeCell ref="F32:F35"/>
    <mergeCell ref="G32:G35"/>
    <mergeCell ref="B32:B35"/>
    <mergeCell ref="B36:B39"/>
    <mergeCell ref="I16:I19"/>
    <mergeCell ref="E20:E23"/>
    <mergeCell ref="F20:F23"/>
    <mergeCell ref="G20:G23"/>
    <mergeCell ref="H20:H23"/>
    <mergeCell ref="I20:I23"/>
    <mergeCell ref="F16:F19"/>
    <mergeCell ref="H32:H35"/>
    <mergeCell ref="I32:I35"/>
    <mergeCell ref="I24:I27"/>
    <mergeCell ref="A48:A52"/>
    <mergeCell ref="B48:B52"/>
    <mergeCell ref="C48:C52"/>
    <mergeCell ref="D48:D52"/>
    <mergeCell ref="E48:E52"/>
    <mergeCell ref="F48:F52"/>
    <mergeCell ref="G48:G52"/>
    <mergeCell ref="H48:H52"/>
    <mergeCell ref="B57:B62"/>
    <mergeCell ref="C57:C62"/>
    <mergeCell ref="D57:D62"/>
    <mergeCell ref="E57:E62"/>
    <mergeCell ref="F57:F62"/>
    <mergeCell ref="G57:G62"/>
    <mergeCell ref="H57:H62"/>
    <mergeCell ref="B44:B47"/>
    <mergeCell ref="B53:B56"/>
    <mergeCell ref="E36:E39"/>
    <mergeCell ref="F36:F39"/>
    <mergeCell ref="G36:G39"/>
    <mergeCell ref="H36:H39"/>
    <mergeCell ref="I53:I56"/>
    <mergeCell ref="E53:E56"/>
    <mergeCell ref="F53:F56"/>
    <mergeCell ref="G53:G56"/>
    <mergeCell ref="H53:H56"/>
    <mergeCell ref="I40:I43"/>
    <mergeCell ref="E44:E47"/>
    <mergeCell ref="F44:F47"/>
    <mergeCell ref="G44:G47"/>
    <mergeCell ref="H44:H47"/>
    <mergeCell ref="I44:I47"/>
    <mergeCell ref="E40:E43"/>
    <mergeCell ref="F40:F43"/>
    <mergeCell ref="G40:G43"/>
    <mergeCell ref="H40:H43"/>
    <mergeCell ref="D44:D47"/>
    <mergeCell ref="C53:C56"/>
    <mergeCell ref="I48:I52"/>
    <mergeCell ref="A36:A39"/>
    <mergeCell ref="C36:C39"/>
    <mergeCell ref="D36:D39"/>
    <mergeCell ref="B28:B31"/>
    <mergeCell ref="C28:C31"/>
    <mergeCell ref="A28:A31"/>
    <mergeCell ref="A32:A35"/>
    <mergeCell ref="D32:D35"/>
    <mergeCell ref="B40:B43"/>
    <mergeCell ref="C24:C27"/>
    <mergeCell ref="D24:D27"/>
    <mergeCell ref="C32:C35"/>
    <mergeCell ref="B20:B23"/>
    <mergeCell ref="B24:B27"/>
    <mergeCell ref="H28:H31"/>
    <mergeCell ref="I28:I31"/>
    <mergeCell ref="E24:E27"/>
    <mergeCell ref="F24:F27"/>
    <mergeCell ref="G24:G27"/>
    <mergeCell ref="H24:H27"/>
    <mergeCell ref="E28:E31"/>
    <mergeCell ref="F28:F31"/>
    <mergeCell ref="G28:G31"/>
    <mergeCell ref="E10:E15"/>
    <mergeCell ref="F10:F15"/>
    <mergeCell ref="G10:G15"/>
    <mergeCell ref="H10:H15"/>
    <mergeCell ref="G7:G9"/>
    <mergeCell ref="H7:H9"/>
    <mergeCell ref="F7:F9"/>
    <mergeCell ref="G16:G19"/>
    <mergeCell ref="H16:H19"/>
    <mergeCell ref="U8:U9"/>
    <mergeCell ref="S8:T8"/>
    <mergeCell ref="O104:T104"/>
    <mergeCell ref="A20:A23"/>
    <mergeCell ref="A24:A27"/>
    <mergeCell ref="B10:B15"/>
    <mergeCell ref="B16:B19"/>
    <mergeCell ref="A10:A15"/>
    <mergeCell ref="A16:A19"/>
    <mergeCell ref="E16:E19"/>
    <mergeCell ref="A44:A47"/>
    <mergeCell ref="C44:C47"/>
    <mergeCell ref="A102:H102"/>
    <mergeCell ref="C10:C15"/>
    <mergeCell ref="D10:D15"/>
    <mergeCell ref="C16:C19"/>
    <mergeCell ref="D16:D19"/>
    <mergeCell ref="C20:C23"/>
    <mergeCell ref="D20:D23"/>
    <mergeCell ref="A40:A43"/>
    <mergeCell ref="C40:C43"/>
    <mergeCell ref="D40:D43"/>
    <mergeCell ref="D28:D31"/>
    <mergeCell ref="J7:J9"/>
    <mergeCell ref="G4:L4"/>
    <mergeCell ref="A4:F4"/>
    <mergeCell ref="A5:L5"/>
    <mergeCell ref="M4:P4"/>
    <mergeCell ref="K106:N106"/>
    <mergeCell ref="O106:T106"/>
    <mergeCell ref="U104:U106"/>
    <mergeCell ref="I10:I15"/>
    <mergeCell ref="D7:D9"/>
    <mergeCell ref="E7:E9"/>
    <mergeCell ref="A103:U103"/>
    <mergeCell ref="A7:A9"/>
    <mergeCell ref="B7:B9"/>
    <mergeCell ref="C7:C9"/>
    <mergeCell ref="K105:N105"/>
    <mergeCell ref="O105:T105"/>
    <mergeCell ref="I7:I9"/>
    <mergeCell ref="K7:U7"/>
    <mergeCell ref="K8:L8"/>
    <mergeCell ref="M8:N8"/>
    <mergeCell ref="O8:P8"/>
    <mergeCell ref="Q8:R8"/>
    <mergeCell ref="A6:U6"/>
    <mergeCell ref="A57:A62"/>
    <mergeCell ref="E63:E66"/>
    <mergeCell ref="F63:F66"/>
    <mergeCell ref="G63:G66"/>
    <mergeCell ref="H63:H66"/>
    <mergeCell ref="I63:I66"/>
    <mergeCell ref="A67:A70"/>
    <mergeCell ref="B67:B70"/>
    <mergeCell ref="C67:C70"/>
    <mergeCell ref="D67:D70"/>
    <mergeCell ref="E67:E70"/>
    <mergeCell ref="F67:F70"/>
    <mergeCell ref="G67:G70"/>
    <mergeCell ref="H67:H70"/>
    <mergeCell ref="I67:I70"/>
    <mergeCell ref="A63:A66"/>
    <mergeCell ref="B63:B66"/>
    <mergeCell ref="C63:C66"/>
    <mergeCell ref="D63:D66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B83:B86"/>
    <mergeCell ref="C83:C86"/>
    <mergeCell ref="D83:D86"/>
    <mergeCell ref="E83:E86"/>
    <mergeCell ref="F83:F86"/>
    <mergeCell ref="G83:G86"/>
    <mergeCell ref="H83:H86"/>
    <mergeCell ref="I83:I86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83:A86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A95:A98"/>
    <mergeCell ref="D99:D101"/>
    <mergeCell ref="D104:I104"/>
    <mergeCell ref="D105:I105"/>
    <mergeCell ref="D106:I106"/>
    <mergeCell ref="L102:R102"/>
    <mergeCell ref="K104:N104"/>
    <mergeCell ref="B95:B98"/>
    <mergeCell ref="C95:C98"/>
    <mergeCell ref="D95:D98"/>
    <mergeCell ref="E95:E98"/>
    <mergeCell ref="F95:F98"/>
    <mergeCell ref="G95:G98"/>
    <mergeCell ref="H95:H98"/>
    <mergeCell ref="I95:I98"/>
    <mergeCell ref="E99:E101"/>
    <mergeCell ref="F99:F101"/>
    <mergeCell ref="G99:G101"/>
    <mergeCell ref="H99:H101"/>
    <mergeCell ref="I99:I101"/>
  </mergeCells>
  <phoneticPr fontId="10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39" max="16383" man="1"/>
  </rowBreaks>
  <ignoredErrors>
    <ignoredError sqref="U95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Ambiente Natural</Secretar_x00ed_a>
    <Clasificaci_x00f3_n xmlns="2985bb4b-4701-49be-b6af-cb425f14ffe8">Planes de Acción</Clasificaci_x00f3_n>
    <Descripci_x00f3_n xmlns="2985bb4b-4701-49be-b6af-cb425f14ffe8">Plan de Accion Ambiente 2019</Descripci_x00f3_n>
  </documentManagement>
</p:properties>
</file>

<file path=customXml/itemProps1.xml><?xml version="1.0" encoding="utf-8"?>
<ds:datastoreItem xmlns:ds="http://schemas.openxmlformats.org/officeDocument/2006/customXml" ds:itemID="{5D1488EC-B4EF-4B5E-9878-5A77C352DE36}"/>
</file>

<file path=customXml/itemProps2.xml><?xml version="1.0" encoding="utf-8"?>
<ds:datastoreItem xmlns:ds="http://schemas.openxmlformats.org/officeDocument/2006/customXml" ds:itemID="{2464858B-4084-4F86-A746-97588B092D9F}"/>
</file>

<file path=customXml/itemProps3.xml><?xml version="1.0" encoding="utf-8"?>
<ds:datastoreItem xmlns:ds="http://schemas.openxmlformats.org/officeDocument/2006/customXml" ds:itemID="{6D1E9CFA-4708-4F60-AB8D-5A0E8C3E1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Ambiente 2019</dc:title>
  <dc:creator>Luffi</dc:creator>
  <cp:lastModifiedBy>InversionPublica</cp:lastModifiedBy>
  <cp:lastPrinted>2016-06-29T21:33:32Z</cp:lastPrinted>
  <dcterms:created xsi:type="dcterms:W3CDTF">2012-08-21T23:36:53Z</dcterms:created>
  <dcterms:modified xsi:type="dcterms:W3CDTF">2020-01-31T19:29:36Z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