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PROYECTADO 2019\"/>
    </mc:Choice>
  </mc:AlternateContent>
  <bookViews>
    <workbookView xWindow="0" yWindow="0" windowWidth="28800" windowHeight="11835"/>
  </bookViews>
  <sheets>
    <sheet name="Plan de Acción " sheetId="1" r:id="rId1"/>
  </sheets>
  <definedNames>
    <definedName name="_xlnm.Print_Area" localSheetId="0">'Plan de Acción '!$A$1:$V$105</definedName>
    <definedName name="_xlnm.Print_Titles" localSheetId="0">'Plan de Acción '!$1:$9</definedName>
  </definedNames>
  <calcPr calcId="152511"/>
</workbook>
</file>

<file path=xl/calcChain.xml><?xml version="1.0" encoding="utf-8"?>
<calcChain xmlns="http://schemas.openxmlformats.org/spreadsheetml/2006/main">
  <c r="U11" i="1" l="1"/>
  <c r="T11" i="1"/>
  <c r="S11" i="1"/>
  <c r="S48" i="1" l="1"/>
  <c r="L61" i="1" l="1"/>
  <c r="K56" i="1"/>
  <c r="K52" i="1"/>
  <c r="K74" i="1"/>
  <c r="K70" i="1"/>
  <c r="K62" i="1"/>
  <c r="K101" i="1" l="1"/>
  <c r="S60" i="1" l="1"/>
  <c r="S59" i="1"/>
  <c r="S16" i="1" l="1"/>
  <c r="I78" i="1" l="1"/>
  <c r="I82" i="1"/>
  <c r="I86" i="1"/>
  <c r="I90" i="1"/>
  <c r="I94" i="1"/>
  <c r="S23" i="1" l="1"/>
  <c r="S24" i="1"/>
  <c r="I70" i="1"/>
  <c r="T77" i="1"/>
  <c r="S77" i="1"/>
  <c r="T76" i="1"/>
  <c r="S76" i="1"/>
  <c r="U76" i="1" s="1"/>
  <c r="T75" i="1"/>
  <c r="S75" i="1"/>
  <c r="T74" i="1"/>
  <c r="S74" i="1"/>
  <c r="I74" i="1"/>
  <c r="U77" i="1" l="1"/>
  <c r="U75" i="1"/>
  <c r="U74" i="1"/>
  <c r="S10" i="1" l="1"/>
  <c r="T10" i="1"/>
  <c r="S12" i="1"/>
  <c r="T12" i="1"/>
  <c r="S13" i="1"/>
  <c r="T13" i="1"/>
  <c r="S14" i="1"/>
  <c r="T14" i="1"/>
  <c r="S15" i="1"/>
  <c r="T15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T23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S61" i="1"/>
  <c r="T61" i="1"/>
  <c r="S62" i="1"/>
  <c r="T62" i="1"/>
  <c r="S63" i="1"/>
  <c r="T63" i="1"/>
  <c r="S64" i="1"/>
  <c r="T64" i="1"/>
  <c r="S65" i="1"/>
  <c r="T65" i="1"/>
  <c r="S66" i="1"/>
  <c r="T66" i="1"/>
  <c r="S67" i="1"/>
  <c r="T67" i="1"/>
  <c r="S68" i="1"/>
  <c r="T68" i="1"/>
  <c r="S69" i="1"/>
  <c r="T69" i="1"/>
  <c r="S70" i="1"/>
  <c r="T70" i="1"/>
  <c r="S71" i="1"/>
  <c r="T71" i="1"/>
  <c r="S72" i="1"/>
  <c r="T72" i="1"/>
  <c r="S73" i="1"/>
  <c r="T73" i="1"/>
  <c r="S78" i="1"/>
  <c r="T78" i="1"/>
  <c r="S79" i="1"/>
  <c r="T79" i="1"/>
  <c r="S80" i="1"/>
  <c r="T80" i="1"/>
  <c r="S81" i="1"/>
  <c r="T81" i="1"/>
  <c r="S82" i="1"/>
  <c r="T82" i="1"/>
  <c r="S83" i="1"/>
  <c r="T83" i="1"/>
  <c r="S84" i="1"/>
  <c r="T84" i="1"/>
  <c r="S85" i="1"/>
  <c r="T85" i="1"/>
  <c r="S86" i="1"/>
  <c r="T86" i="1"/>
  <c r="S87" i="1"/>
  <c r="T87" i="1"/>
  <c r="S88" i="1"/>
  <c r="T88" i="1"/>
  <c r="S89" i="1"/>
  <c r="T89" i="1"/>
  <c r="S90" i="1"/>
  <c r="T90" i="1"/>
  <c r="S91" i="1"/>
  <c r="T91" i="1"/>
  <c r="S92" i="1"/>
  <c r="T92" i="1"/>
  <c r="S93" i="1"/>
  <c r="T93" i="1"/>
  <c r="S94" i="1"/>
  <c r="T94" i="1"/>
  <c r="S95" i="1"/>
  <c r="T95" i="1"/>
  <c r="S97" i="1"/>
  <c r="T97" i="1"/>
  <c r="I66" i="1"/>
  <c r="I62" i="1"/>
  <c r="I56" i="1"/>
  <c r="U95" i="1" l="1"/>
  <c r="U93" i="1"/>
  <c r="U91" i="1"/>
  <c r="U89" i="1"/>
  <c r="U87" i="1"/>
  <c r="U85" i="1"/>
  <c r="U81" i="1"/>
  <c r="U79" i="1"/>
  <c r="U42" i="1"/>
  <c r="U83" i="1"/>
  <c r="U94" i="1"/>
  <c r="U88" i="1"/>
  <c r="U78" i="1"/>
  <c r="U68" i="1"/>
  <c r="U56" i="1"/>
  <c r="U73" i="1"/>
  <c r="U71" i="1"/>
  <c r="U69" i="1"/>
  <c r="U67" i="1"/>
  <c r="U65" i="1"/>
  <c r="U63" i="1"/>
  <c r="U61" i="1"/>
  <c r="U57" i="1"/>
  <c r="U55" i="1"/>
  <c r="U53" i="1"/>
  <c r="U51" i="1"/>
  <c r="U49" i="1"/>
  <c r="U46" i="1"/>
  <c r="U44" i="1"/>
  <c r="U40" i="1"/>
  <c r="U36" i="1"/>
  <c r="U34" i="1"/>
  <c r="U32" i="1"/>
  <c r="U30" i="1"/>
  <c r="U28" i="1"/>
  <c r="U26" i="1"/>
  <c r="U24" i="1"/>
  <c r="U22" i="1"/>
  <c r="U20" i="1"/>
  <c r="U18" i="1"/>
  <c r="U14" i="1"/>
  <c r="U12" i="1"/>
  <c r="U38" i="1"/>
  <c r="U16" i="1"/>
  <c r="S101" i="1"/>
  <c r="T101" i="1"/>
  <c r="U97" i="1"/>
  <c r="U92" i="1"/>
  <c r="U90" i="1"/>
  <c r="U86" i="1"/>
  <c r="U84" i="1"/>
  <c r="U82" i="1"/>
  <c r="U80" i="1"/>
  <c r="U72" i="1"/>
  <c r="U70" i="1"/>
  <c r="U66" i="1"/>
  <c r="U64" i="1"/>
  <c r="U62" i="1"/>
  <c r="U58" i="1"/>
  <c r="U54" i="1"/>
  <c r="U52" i="1"/>
  <c r="U50" i="1"/>
  <c r="U47" i="1"/>
  <c r="U45" i="1"/>
  <c r="U43" i="1"/>
  <c r="U41" i="1"/>
  <c r="U39" i="1"/>
  <c r="U37" i="1"/>
  <c r="U35" i="1"/>
  <c r="U33" i="1"/>
  <c r="U31" i="1"/>
  <c r="U29" i="1"/>
  <c r="U27" i="1"/>
  <c r="U25" i="1"/>
  <c r="U23" i="1"/>
  <c r="U21" i="1"/>
  <c r="U19" i="1"/>
  <c r="U17" i="1"/>
  <c r="U15" i="1"/>
  <c r="U13" i="1"/>
  <c r="U10" i="1"/>
  <c r="I10" i="1"/>
  <c r="I15" i="1"/>
  <c r="I19" i="1"/>
  <c r="I23" i="1"/>
  <c r="I27" i="1"/>
  <c r="I31" i="1"/>
  <c r="I35" i="1"/>
  <c r="I39" i="1"/>
  <c r="I43" i="1"/>
  <c r="I47" i="1"/>
  <c r="I52" i="1"/>
  <c r="U101" i="1" l="1"/>
  <c r="I101" i="1"/>
</calcChain>
</file>

<file path=xl/sharedStrings.xml><?xml version="1.0" encoding="utf-8"?>
<sst xmlns="http://schemas.openxmlformats.org/spreadsheetml/2006/main" count="168" uniqueCount="128">
  <si>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</si>
  <si>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</si>
  <si>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</si>
  <si>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</si>
  <si>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</si>
  <si>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</si>
  <si>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</si>
  <si>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</si>
  <si>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</si>
  <si>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</si>
  <si>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</si>
  <si>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</si>
  <si>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</si>
  <si>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</si>
  <si>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</si>
  <si>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</si>
  <si>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</si>
  <si>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</si>
  <si>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</si>
  <si>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</si>
  <si>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</si>
  <si>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</si>
  <si>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</si>
  <si>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</si>
  <si>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</si>
  <si>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</si>
  <si>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</si>
  <si>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</si>
  <si>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</si>
  <si>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</si>
  <si>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 xml:space="preserve">VALOR META ANUAL DE RESULTADO: </t>
  </si>
  <si>
    <t>EJE ESTRATÉGICO: DESARROLLO SOSTENIBLE Y ORDENADO PARA LOGRAR LA PROSPERIDAD</t>
  </si>
  <si>
    <t>DIMENSIÓN DE DESARROLLO: AMBIENTE SANO Y DESARROLLO SOSTENIBLE</t>
  </si>
  <si>
    <t>META DE RESULTADO: 1-Lograr que 100% del inventario de la estructura ecológica principal se incorpore en el PBOT garantizando su conservación. 2-Intervenir el 100% de los vertimientos que no cumplen con la normatividad legal vigente. 3-Intervenir el 100% de las fuentes emisoras de ruido y contaminación visual que no cumplen con la normatividad legal vigente. 4-Intervenir el 100% de las fuentes emisoras de gases de efecto invernadero y material particulado que no cumplen con la normatividad legal vigente. 5-Fomentar la cultura y conciencia ambiental a través del desarrollo de actividades participativas en el 100% de las veredas e Instituciones Educativas del municipio. 6- Intervenir 48 ha en zonas de interés ambiental con el fin de conservarlas,  protegerlas y mejorarlas. 7- Disminuir en un 20% la emisión de gases efecto invernadero, siendo consecuentes con lo planteado en el plan nacional de desarrollo.</t>
  </si>
  <si>
    <t>RESPONSABLE: Secretaría de Ambiente Natural</t>
  </si>
  <si>
    <t xml:space="preserve">Protección y uso sostenible de los elementos naturales con expresión territorial </t>
  </si>
  <si>
    <t>Control de impactos para la seguridad Ambiental</t>
  </si>
  <si>
    <t>Educacion ambiental incluyente y participativa</t>
  </si>
  <si>
    <t>Adaptación al cambio climatico</t>
  </si>
  <si>
    <t>Actualizar e implementar del SIGAM en el municipio de Sopó</t>
  </si>
  <si>
    <t>Realizar 90 visitas seguimiento y control a los vertimientos existentes en el municipio</t>
  </si>
  <si>
    <t>Aplicar medidas preventivas como minimo al 50% de los vertimientos que no cumplen la normatividad vigente</t>
  </si>
  <si>
    <t>Realizar dos actividades de seguimiento y control anuales a las fuentes emisoras de ruido presentes en el municipio</t>
  </si>
  <si>
    <t xml:space="preserve">Realizar dos actividades de seguimiento y control anuales a las fuentes emisoras de contaminación visual </t>
  </si>
  <si>
    <t>Realizar 28 actividades de seguimiento y control a todas las fuentes emisoras de gases efecto invernadero  presentes en el municipio de sopó</t>
  </si>
  <si>
    <t>Realizar 56 visitas de seguimiento y control a la implementación de los planes de manejo, recuperación y restauración ambiental aprobados por la CAR en la totalidad de las canteras del municipio.</t>
  </si>
  <si>
    <t>Promover y brindar el apoyo técnico a la formulación e implementación de proyectos ambientales escolares (PRAES) en 13 instituciones educativas del municipio de sopó.</t>
  </si>
  <si>
    <t>Actualizar el programa de ahorro y uso eficiente del agua y promover su implentación en el municipio</t>
  </si>
  <si>
    <t>Promover y brindar el apoyo tecnico a la formulación e implementación de proyectos ambientales comunales (PROCEDAS) en 17 veredas</t>
  </si>
  <si>
    <t>Realizar el mantenimiento de 20 Ha de predios de interes ambiental pertenecientes al municipio</t>
  </si>
  <si>
    <t>Promover la adquisición de 20 hectareas de terreno en zonas de interes ambiental</t>
  </si>
  <si>
    <t>Reforestar por lo menos 20 Ha en zonas de interes ambiental</t>
  </si>
  <si>
    <t xml:space="preserve">Gestionar dos proyectos para el mejoramiento paisajistico e hídraulico de 2,5 Km  del cause y ronda de las quebradas  en el municipio </t>
  </si>
  <si>
    <t>Realizar como minimo la limpieza de 4 Km de cause de quebradas durante el cuatrienio involucrando a la comunidad.</t>
  </si>
  <si>
    <t>Elaborar un plan de trabajo para dar cumplimiento al fallo proferido dentro de la acción popular  instaurada para la  descontaminación del  rio Bogotá</t>
  </si>
  <si>
    <t>Formular e implementar un proyecto que promueva la adaptación y/o la mitigación del cambio climático en el municipio de Sopó</t>
  </si>
  <si>
    <t>Implementar 2 proyectos de cosecha, manejo y uso racional de aguas lluvias para la sostenibilidad del desarrollo agropecuario</t>
  </si>
  <si>
    <t>Gestionar la instalación y puesta en marcha de un vivero para la producción, reproducción y establecimiento de especias nativas y material vegetal</t>
  </si>
  <si>
    <t xml:space="preserve">Gestionar la implementación de minimo un proyecto de energias limpias </t>
  </si>
  <si>
    <t>Número de Sistemas de Gestión Ambiental actualizados e implementados</t>
  </si>
  <si>
    <t xml:space="preserve">Número de visitas de seguimiento y control a los vertimientos existentes en el municipio </t>
  </si>
  <si>
    <t>Porcentaje de vertimientos a los que se aplican medidas preventivas</t>
  </si>
  <si>
    <t>Número de actividades de seguimiento y control a fuentes emisoras de ruido relizadas</t>
  </si>
  <si>
    <t xml:space="preserve">Numero de visitas seguimiento y control a las fuentes emisoras de gases efecto invernadero existentes en el municipio </t>
  </si>
  <si>
    <t xml:space="preserve">Numero de visitas seguimiento y control a las canteras existentes en el municipio </t>
  </si>
  <si>
    <t>Numero de instituciones apoyadas con los PRAES</t>
  </si>
  <si>
    <t>Número de programas de ahorro y uso eficiente del agua actualizados e implementados</t>
  </si>
  <si>
    <t>Numero de veredas y sectores apoyadas con los Procedas</t>
  </si>
  <si>
    <t xml:space="preserve">Número de hectáreas intervenidas con mantenimiento </t>
  </si>
  <si>
    <t>Número de hectáreas adquiridas en zonas de interes ambiental</t>
  </si>
  <si>
    <t>Número de hectáreas reforestadas en zonas de interés ambiental</t>
  </si>
  <si>
    <t xml:space="preserve">Número de proyectos  para el mejoramiento paisajistico e hídraulico de 2,5 Km  del cause y ronda de las quebradas  gestionados </t>
  </si>
  <si>
    <t>Numero de kilómetros de cause de quebradas intervenidos a través de jornadas de limpieza</t>
  </si>
  <si>
    <t>Número de planes de trabajo elaborados e implementados para dar cumplimiento al fallo del Río Bogotá</t>
  </si>
  <si>
    <t>Número de proyectos que promueven la adaptación y/o la mitigación del cambio climático formulados e implementados</t>
  </si>
  <si>
    <t>Número de proyectos de cosecha manejo y uso racional de aguas lluvias para la sostenibilidad del desarrollo agropecuario</t>
  </si>
  <si>
    <t>Número de viveros para la producción, reproducción y establecimiento de especias nativas y material vegetal puestos en marcha</t>
  </si>
  <si>
    <t>Número de proyectos de energías limpias implementados</t>
  </si>
  <si>
    <t>se realizará contrato cuyo objeto será prestar el Servicio de toma de muestras y analisis de calidad de agua por laboratorio acreditado en los diferentes vertimientos en el Municipio de Sopó en cumplimiento a las ordenes e instrucciones que para al materia fueron impartidas por el Honorable Consejo de Estado dentro del fallo de la segunda instancia de la acción popular Nº 2500-23-27-000-2001-0479-01</t>
  </si>
  <si>
    <t>se remitiran informes a la car de los de los impactos causados por los diferentes vertimientos presentes en el municipio</t>
  </si>
  <si>
    <t>se aplicarán medidas preventivas en los casos en los que se evidencie que esto es necesario</t>
  </si>
  <si>
    <t xml:space="preserve">se realizará un cronograma parte del técnico operativo de la oficina con el fin de realizar las  asistencias técnicas ambientales a los vertimientos identificados en el municipio  </t>
  </si>
  <si>
    <t xml:space="preserve">se dará cumplimiento a las ordenes impartidas por la corporación autonóma regional (CAR) en cuanto a medidas preventivas por vertimientos se refiere </t>
  </si>
  <si>
    <t>se realizará un contrato cuyo objeto será la medición de ruido ambiental de las fuentes fijas  emisoras de ruido, las memorias de cálculo y el análisis verificando el cumplimiento de la normatividad legal vigente</t>
  </si>
  <si>
    <t xml:space="preserve">se realizarán jornadas visitas de vigilancia seguimiento y control verificando el cumplimiento de la normatividad legal vigente en conjunto con la inspeccion de policia </t>
  </si>
  <si>
    <t>se rearealizará la contratación de un ingeniero de  apoyo a la aperación de la secretaría, con el fin de realizar visitas de seguimiento y control a las fuentes fijas emisoras de contaminacion visual existentes en el municipio, verificar el cumplimiento de la normatividad legal vigente y remitir informes a la CAR en caso de ser necesario</t>
  </si>
  <si>
    <t>se rearealizará la contratación de un ingeniero de  apoyo a la aperación de la secretaría, con el fin de realizar visitas de seguimiento y control a las fuentes fijas emisoras de gases de efecto invernadero existentes en el municipio, verificar el cumplimiento de la normatividad legal vigente y remitir informes a la CAR en caso de ser necesario</t>
  </si>
  <si>
    <t xml:space="preserve">se realizará contrato cuyo objeto será prestar el Servicio de toma de muestras y análisis de calidad de aire por laboratorio acreditado a fuentes emisoras de gases efecto invernadero existentes en el municipio Sopó </t>
  </si>
  <si>
    <t>se rearealizará la contratación de un ingeniero de  apoyo a la aperación de la secretaría, con el fin de realizar visitas de seguimiento y control a todas  las canteras existentes en el municipio, verificar el cumplimiento de la normatividad legal vigente y remitir informes a la CAR en caso de ser necesario</t>
  </si>
  <si>
    <t>se realizara la identificación de las fuentes fijas emisoras de ruido del municipio por parte del tecnico operativo de la oficina</t>
  </si>
  <si>
    <t>Es competencia de emsersopo por tanto la evidencia y actividades deben estar en dicha dependencia sin embargo la secretaría de Ambiente Natural se compremete a solicitar esta informacion para tenerla disponible en la alcaldia</t>
  </si>
  <si>
    <t>se realizará el contrato del guardabosques en el cual estan contempladas todas las actividades de protección, mejoramiento  y mantenimiento de los recursos naturales del municipio</t>
  </si>
  <si>
    <t>implementar en el municipio el programa de pago por servficios ambientales         -PSA-vinculando como minimo 8ha en zonas de interes ambiental</t>
  </si>
  <si>
    <t>Número de hectareas vinculadas al programa de -PSA-</t>
  </si>
  <si>
    <t>se rearealizará la contratación de un ingeniero de  apoyo a la aperación de la secretaría, con el fin de coordinar  y hacer seguimiento,supervision y control  a las labores de mantenimiento encaminadas a dar cumplimiento a esta meta,</t>
  </si>
  <si>
    <t>se realizará el contrato del guardabosques en el cual estan contempladas todas las actividades de protección, mejoramiento  y mantenimiento de los recursos naturales del municipio. el ayudara en la fase de identificacion de predios de intéres hídrico</t>
  </si>
  <si>
    <t>se rearealizará la contratación de un ingeniero de  apoyo a la aperación de la secretaría, con el fin de coordinar  y hacer seguimiento,supervision y control  a las labores encaminadas a dar cumplimiento a esta meta,</t>
  </si>
  <si>
    <t>se realizarán varias jornandas de reforestacion y el total a reforestar corresponde a 2 ha para esta vigencia</t>
  </si>
  <si>
    <t xml:space="preserve">se organizaran jornadas de limpieza con el apoyo de otras entidades como la CAR, defensa civil y bomberos </t>
  </si>
  <si>
    <t>Es competencia de la secretaría de desarrollo económico por tanto la evidencia y actividades deben estar en dicha dependencia sin embargo la secretaría de Ambiente Natural se compremete a brindar el apoyo técnico solicitado para dar cumplimiento a esta meta</t>
  </si>
  <si>
    <t>se implementara el programa de PSA del municipio</t>
  </si>
  <si>
    <t>se gestionara la inclusión de energía solar foto voltaica en los diseños y construcción del centro de despachos municipal</t>
  </si>
  <si>
    <t>PAULO MARTÍN PRIETO CARRANZA</t>
  </si>
  <si>
    <t>SECRETARIO DE AMBIENTE NATURAL</t>
  </si>
  <si>
    <t>aporte para pago de asimpro con el fin de realizar todos los eventos de la secretaría</t>
  </si>
  <si>
    <t>se celebrara el dia del agua con actividades encaminadas a proteger el recurso hidrico del municipio</t>
  </si>
  <si>
    <t>se vinculara dos (2) pasantes para el apoyo al cumplimiento de metas del pdm</t>
  </si>
  <si>
    <t>se rearealizará la contratación de un ingeniero de  apoyo a la operación de la secretaría, con el fin de realizar visitas de seguimiento y control a las fuentes fijas emisoras de ruido existentes en el municipio, verificar el cumplimiento de la normatividad legal vigente y remitir informes a la CAR en caso de ser necesario</t>
  </si>
  <si>
    <t xml:space="preserve">Monitorear anualmente la calidad físicoquímica, bacteriológica e hidrobiológica de al menos una de las principales fuentes de superficiales y subterráneas de las que se abastece los principales actores existentes en el municipio (comunidades, sectores productivos), acorde con la normatividad vigente. </t>
  </si>
  <si>
    <t xml:space="preserve">Se realizará (1) contrato cuyo objeto será apoyo la  Implementación del plan acción del Sistema de Gestión Ambiental Municipal (SIGAM), con el objetivo de dar cumplimiento a las metas establecidas en los plazos permanente y a corto plazo. </t>
  </si>
  <si>
    <t>se realizara contratro de apoyo logistico para la celebracion del segundo festival ambiental municipal</t>
  </si>
  <si>
    <t>Compra de un equipo multiparametros ( Oxigeno disuelto, pH, conductividad electrica, temperatura, salinidad),  para llevar acabo acciones de control a fuentes hídricas planteadas en las metas del plan de accion del SIGAM</t>
  </si>
  <si>
    <t xml:space="preserve">se realizará un contrato cuyo objeto será la implementación  de los  praes y procedas formulados en las vigencias anteriores en  colegios del municipio </t>
  </si>
  <si>
    <t xml:space="preserve">se realizará la celebración del día mundial del agua con la participación de los colegios, las juntas de accion comunal como parte de la implementación los praes y procedas del municipio </t>
  </si>
  <si>
    <t xml:space="preserve">se realizará un contrato para la formulación de un praes y 8 procedas en un colegio y ocho veredas o sectores  del municipio </t>
  </si>
  <si>
    <t>se realizara un contrato de sministro de alimentación, hidratación y refrigerios para las actividades deeducacion ambiental</t>
  </si>
  <si>
    <t>se realizará contrato de adquisiscion de material vegetal</t>
  </si>
  <si>
    <t>se realizará la compra del predio la esperanza en el cual ya cuenta con los requisitos previos a ser adquirido</t>
  </si>
  <si>
    <t>se realizara un contrato de suministro de alimentación, hidratación y refrigerios para las actividades deeducacion ambiental</t>
  </si>
  <si>
    <t>se realizará la compra del predio la denia en el cual ya cuenta con los requisitos previos a ser adquirido</t>
  </si>
  <si>
    <t>servicios notariales para formalizar la adquisición  de predios</t>
  </si>
  <si>
    <t>Se realizara la compra de maquiniaria chipiadora con el fin de fortalecer los procesos de compostaje, manejo y aprovechamiento de material vegetal o forestal articulado con el piloto de residuos organicos en el predio el carrizalito</t>
  </si>
  <si>
    <t>porcentaje de avance en la implementación del PGIRS</t>
  </si>
  <si>
    <t xml:space="preserve">Se realizará (1) contrato cuyo objeto será apoyo la  Implementación del plan acción del Plan de Gestión de Residuos Sólidos (PGIRS), con el objetivo de dar cumplimiento a las metas establecidas en los plazos permanente y a corto plazo. </t>
  </si>
  <si>
    <t>Adquisición de insumos,materiales , equipos e infraestructura para llevar a cabo el proceso de rersiduos orgánicos</t>
  </si>
  <si>
    <t>05 DE OCTUBRE DE 2018</t>
  </si>
  <si>
    <t>10 DE ENERO DE 2019</t>
  </si>
  <si>
    <t>VIGENCIA: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</si>
</sst>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top"/>
    </xf>
    <xf numFmtId="9" fontId="1" fillId="0" borderId="17" xfId="2" applyFont="1" applyBorder="1" applyProtection="1"/>
    <xf numFmtId="9" fontId="1" fillId="0" borderId="15" xfId="2" applyFont="1" applyBorder="1" applyProtection="1"/>
    <xf numFmtId="3" fontId="0" fillId="0" borderId="16" xfId="0" applyNumberFormat="1" applyFont="1" applyBorder="1" applyAlignment="1" applyProtection="1"/>
    <xf numFmtId="0" fontId="12" fillId="0" borderId="0" xfId="0" applyFont="1" applyFill="1" applyAlignment="1" applyProtection="1">
      <alignment horizontal="justify" vertical="center" wrapText="1"/>
    </xf>
    <xf numFmtId="0" fontId="13" fillId="5" borderId="18" xfId="0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3" fontId="5" fillId="0" borderId="20" xfId="0" applyNumberFormat="1" applyFont="1" applyFill="1" applyBorder="1" applyAlignment="1" applyProtection="1">
      <alignment horizontal="center" vertical="center" wrapText="1"/>
    </xf>
    <xf numFmtId="9" fontId="5" fillId="0" borderId="20" xfId="2" applyFont="1" applyFill="1" applyBorder="1" applyAlignment="1" applyProtection="1">
      <alignment horizontal="center" vertical="center" textRotation="90" wrapText="1"/>
    </xf>
    <xf numFmtId="0" fontId="13" fillId="5" borderId="0" xfId="0" applyFont="1" applyFill="1" applyBorder="1" applyAlignment="1" applyProtection="1">
      <alignment horizontal="center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vertical="top"/>
    </xf>
    <xf numFmtId="0" fontId="8" fillId="6" borderId="2" xfId="0" applyFont="1" applyFill="1" applyBorder="1" applyAlignment="1" applyProtection="1">
      <alignment vertical="top"/>
    </xf>
    <xf numFmtId="0" fontId="8" fillId="6" borderId="0" xfId="0" applyFont="1" applyFill="1" applyBorder="1" applyAlignment="1" applyProtection="1">
      <alignment vertical="top"/>
    </xf>
    <xf numFmtId="0" fontId="12" fillId="4" borderId="0" xfId="0" applyFont="1" applyFill="1" applyAlignment="1" applyProtection="1">
      <alignment horizontal="justify" vertical="center" wrapText="1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6" xfId="0" applyNumberFormat="1" applyFont="1" applyFill="1" applyBorder="1" applyAlignment="1" applyProtection="1"/>
    <xf numFmtId="165" fontId="0" fillId="0" borderId="15" xfId="0" applyNumberFormat="1" applyFont="1" applyBorder="1" applyAlignment="1" applyProtection="1"/>
    <xf numFmtId="165" fontId="5" fillId="2" borderId="21" xfId="1" applyNumberFormat="1" applyFont="1" applyFill="1" applyBorder="1" applyAlignment="1" applyProtection="1">
      <alignment horizontal="center" vertical="center" wrapText="1"/>
    </xf>
    <xf numFmtId="0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justify" vertical="center" wrapText="1"/>
    </xf>
    <xf numFmtId="165" fontId="0" fillId="6" borderId="0" xfId="0" applyNumberFormat="1" applyFill="1" applyProtection="1"/>
    <xf numFmtId="0" fontId="5" fillId="6" borderId="1" xfId="0" applyFont="1" applyFill="1" applyBorder="1" applyAlignment="1" applyProtection="1">
      <alignment horizontal="justify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justify" vertical="center" wrapText="1"/>
    </xf>
    <xf numFmtId="165" fontId="0" fillId="0" borderId="0" xfId="0" applyNumberFormat="1" applyProtection="1"/>
    <xf numFmtId="0" fontId="0" fillId="6" borderId="8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14" fillId="7" borderId="1" xfId="0" applyFont="1" applyFill="1" applyBorder="1" applyAlignment="1" applyProtection="1">
      <alignment horizontal="center" vertical="center" wrapText="1"/>
    </xf>
    <xf numFmtId="0" fontId="13" fillId="5" borderId="18" xfId="0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textRotation="90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6" borderId="19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top"/>
    </xf>
    <xf numFmtId="0" fontId="1" fillId="6" borderId="0" xfId="0" applyFont="1" applyFill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left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 wrapText="1"/>
    </xf>
    <xf numFmtId="165" fontId="0" fillId="0" borderId="16" xfId="0" applyNumberFormat="1" applyFont="1" applyBorder="1" applyAlignment="1" applyProtection="1">
      <alignment horizontal="center"/>
    </xf>
    <xf numFmtId="9" fontId="5" fillId="3" borderId="9" xfId="2" applyFont="1" applyFill="1" applyBorder="1" applyAlignment="1" applyProtection="1">
      <alignment horizontal="center" vertical="center" wrapText="1"/>
    </xf>
    <xf numFmtId="9" fontId="4" fillId="0" borderId="6" xfId="0" applyNumberFormat="1" applyFont="1" applyBorder="1" applyAlignment="1" applyProtection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93042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45086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W108"/>
  <sheetViews>
    <sheetView tabSelected="1" view="pageBreakPreview" zoomScale="125" zoomScaleNormal="125" zoomScaleSheetLayoutView="125" zoomScalePageLayoutView="80" workbookViewId="0">
      <selection activeCell="O105" sqref="O105:T105"/>
    </sheetView>
  </sheetViews>
  <sheetFormatPr baseColWidth="10" defaultColWidth="11.42578125" defaultRowHeight="15" x14ac:dyDescent="0.25"/>
  <cols>
    <col min="1" max="1" width="5.85546875" style="10" customWidth="1"/>
    <col min="2" max="2" width="25" style="10" customWidth="1"/>
    <col min="3" max="4" width="27.28515625" style="1" customWidth="1"/>
    <col min="5" max="5" width="6" style="2" customWidth="1"/>
    <col min="6" max="8" width="6" style="1" customWidth="1"/>
    <col min="9" max="9" width="6.42578125" style="1" customWidth="1"/>
    <col min="10" max="10" width="36.7109375" style="1" customWidth="1"/>
    <col min="11" max="11" width="13" style="1" customWidth="1"/>
    <col min="12" max="12" width="12.5703125" style="1" customWidth="1"/>
    <col min="13" max="13" width="11.28515625" style="1" customWidth="1"/>
    <col min="14" max="16" width="10.85546875" style="1" customWidth="1"/>
    <col min="17" max="17" width="14.140625" style="1" customWidth="1"/>
    <col min="18" max="18" width="10.85546875" style="1" customWidth="1"/>
    <col min="19" max="19" width="13" style="1" bestFit="1" customWidth="1"/>
    <col min="20" max="20" width="10.85546875" style="1" customWidth="1"/>
    <col min="21" max="21" width="13.85546875" style="1" customWidth="1"/>
    <col min="22" max="22" width="54" style="10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0" customFormat="1" ht="15" customHeight="1" x14ac:dyDescent="0.25">
      <c r="A1" s="46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s="10" customFormat="1" ht="15" customHeight="1" x14ac:dyDescent="0.25">
      <c r="A2" s="46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s="10" customFormat="1" ht="1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3"/>
    </row>
    <row r="4" spans="1:22" s="7" customFormat="1" ht="24" customHeight="1" x14ac:dyDescent="0.25">
      <c r="A4" s="63" t="s">
        <v>31</v>
      </c>
      <c r="B4" s="64"/>
      <c r="C4" s="64"/>
      <c r="D4" s="64"/>
      <c r="E4" s="64"/>
      <c r="F4" s="65"/>
      <c r="G4" s="60" t="s">
        <v>32</v>
      </c>
      <c r="H4" s="61"/>
      <c r="I4" s="61"/>
      <c r="J4" s="61"/>
      <c r="K4" s="61"/>
      <c r="L4" s="62"/>
      <c r="M4" s="60" t="s">
        <v>127</v>
      </c>
      <c r="N4" s="61"/>
      <c r="O4" s="61"/>
      <c r="P4" s="62"/>
      <c r="Q4" s="48" t="s">
        <v>34</v>
      </c>
      <c r="R4" s="49"/>
      <c r="S4" s="49"/>
      <c r="T4" s="49"/>
      <c r="U4" s="49"/>
      <c r="V4" s="50"/>
    </row>
    <row r="5" spans="1:22" s="7" customFormat="1" ht="65.25" customHeight="1" x14ac:dyDescent="0.25">
      <c r="A5" s="66" t="s">
        <v>33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51" t="s">
        <v>30</v>
      </c>
      <c r="N5" s="51"/>
      <c r="O5" s="51"/>
      <c r="P5" s="51"/>
      <c r="Q5" s="51"/>
      <c r="R5" s="51"/>
      <c r="S5" s="51"/>
      <c r="T5" s="51"/>
      <c r="U5" s="51"/>
      <c r="V5" s="51"/>
    </row>
    <row r="6" spans="1:22" s="7" customFormat="1" ht="6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19"/>
    </row>
    <row r="7" spans="1:22" ht="15.75" customHeight="1" x14ac:dyDescent="0.25">
      <c r="A7" s="71" t="s">
        <v>3</v>
      </c>
      <c r="B7" s="72" t="s">
        <v>17</v>
      </c>
      <c r="C7" s="72" t="s">
        <v>0</v>
      </c>
      <c r="D7" s="59" t="s">
        <v>4</v>
      </c>
      <c r="E7" s="53" t="s">
        <v>1</v>
      </c>
      <c r="F7" s="53" t="s">
        <v>2</v>
      </c>
      <c r="G7" s="52" t="s">
        <v>15</v>
      </c>
      <c r="H7" s="52" t="s">
        <v>23</v>
      </c>
      <c r="I7" s="73" t="s">
        <v>5</v>
      </c>
      <c r="J7" s="59" t="s">
        <v>19</v>
      </c>
      <c r="K7" s="74" t="s">
        <v>22</v>
      </c>
      <c r="L7" s="74"/>
      <c r="M7" s="74"/>
      <c r="N7" s="74"/>
      <c r="O7" s="74"/>
      <c r="P7" s="74"/>
      <c r="Q7" s="74"/>
      <c r="R7" s="74"/>
      <c r="S7" s="74"/>
      <c r="T7" s="74"/>
      <c r="U7" s="74"/>
      <c r="V7" s="45" t="s">
        <v>29</v>
      </c>
    </row>
    <row r="8" spans="1:22" ht="27" customHeight="1" x14ac:dyDescent="0.25">
      <c r="A8" s="71"/>
      <c r="B8" s="72"/>
      <c r="C8" s="72"/>
      <c r="D8" s="59"/>
      <c r="E8" s="53"/>
      <c r="F8" s="53"/>
      <c r="G8" s="52"/>
      <c r="H8" s="52"/>
      <c r="I8" s="73"/>
      <c r="J8" s="59"/>
      <c r="K8" s="55" t="s">
        <v>6</v>
      </c>
      <c r="L8" s="55"/>
      <c r="M8" s="55" t="s">
        <v>20</v>
      </c>
      <c r="N8" s="55"/>
      <c r="O8" s="55" t="s">
        <v>21</v>
      </c>
      <c r="P8" s="55"/>
      <c r="Q8" s="55" t="s">
        <v>7</v>
      </c>
      <c r="R8" s="55"/>
      <c r="S8" s="55" t="s">
        <v>8</v>
      </c>
      <c r="T8" s="55"/>
      <c r="U8" s="54" t="s">
        <v>26</v>
      </c>
      <c r="V8" s="45"/>
    </row>
    <row r="9" spans="1:22" ht="27" customHeight="1" thickBot="1" x14ac:dyDescent="0.3">
      <c r="A9" s="71"/>
      <c r="B9" s="72"/>
      <c r="C9" s="72"/>
      <c r="D9" s="59"/>
      <c r="E9" s="53"/>
      <c r="F9" s="53"/>
      <c r="G9" s="52"/>
      <c r="H9" s="52"/>
      <c r="I9" s="73"/>
      <c r="J9" s="59"/>
      <c r="K9" s="14" t="s">
        <v>24</v>
      </c>
      <c r="L9" s="15" t="s">
        <v>25</v>
      </c>
      <c r="M9" s="14" t="s">
        <v>24</v>
      </c>
      <c r="N9" s="15" t="s">
        <v>25</v>
      </c>
      <c r="O9" s="14" t="s">
        <v>24</v>
      </c>
      <c r="P9" s="15" t="s">
        <v>25</v>
      </c>
      <c r="Q9" s="14" t="s">
        <v>24</v>
      </c>
      <c r="R9" s="15" t="s">
        <v>25</v>
      </c>
      <c r="S9" s="14" t="s">
        <v>24</v>
      </c>
      <c r="T9" s="15" t="s">
        <v>25</v>
      </c>
      <c r="U9" s="54"/>
      <c r="V9" s="45"/>
    </row>
    <row r="10" spans="1:22" ht="81.75" customHeight="1" x14ac:dyDescent="0.25">
      <c r="A10" s="34">
        <v>2</v>
      </c>
      <c r="B10" s="37" t="s">
        <v>35</v>
      </c>
      <c r="C10" s="40" t="s">
        <v>39</v>
      </c>
      <c r="D10" s="40" t="s">
        <v>59</v>
      </c>
      <c r="E10" s="40">
        <v>0</v>
      </c>
      <c r="F10" s="40">
        <v>1</v>
      </c>
      <c r="G10" s="40">
        <v>0.5</v>
      </c>
      <c r="H10" s="37"/>
      <c r="I10" s="43">
        <f>+H10/G10*100</f>
        <v>0</v>
      </c>
      <c r="J10" s="28" t="s">
        <v>109</v>
      </c>
      <c r="K10" s="11">
        <v>18304000</v>
      </c>
      <c r="L10" s="11"/>
      <c r="M10" s="11"/>
      <c r="N10" s="11"/>
      <c r="O10" s="11"/>
      <c r="P10" s="11"/>
      <c r="Q10" s="11"/>
      <c r="R10" s="11"/>
      <c r="S10" s="11">
        <f t="shared" ref="S10:S78" si="0">+K10+M10+O10+Q10</f>
        <v>18304000</v>
      </c>
      <c r="T10" s="11">
        <f t="shared" ref="T10:T78" si="1">+L10+N10+P10+R10</f>
        <v>0</v>
      </c>
      <c r="U10" s="12">
        <f>+T10/S10*100</f>
        <v>0</v>
      </c>
      <c r="V10" s="20"/>
    </row>
    <row r="11" spans="1:22" ht="81.75" customHeight="1" x14ac:dyDescent="0.25">
      <c r="A11" s="35"/>
      <c r="B11" s="38"/>
      <c r="C11" s="41"/>
      <c r="D11" s="41"/>
      <c r="E11" s="41"/>
      <c r="F11" s="41"/>
      <c r="G11" s="41"/>
      <c r="H11" s="38"/>
      <c r="I11" s="43"/>
      <c r="J11" s="28" t="s">
        <v>123</v>
      </c>
      <c r="K11" s="11">
        <v>14000000</v>
      </c>
      <c r="L11" s="11"/>
      <c r="M11" s="11"/>
      <c r="N11" s="11"/>
      <c r="O11" s="11"/>
      <c r="P11" s="11"/>
      <c r="Q11" s="11"/>
      <c r="R11" s="11"/>
      <c r="S11" s="11">
        <f t="shared" si="0"/>
        <v>14000000</v>
      </c>
      <c r="T11" s="11">
        <f t="shared" si="1"/>
        <v>0</v>
      </c>
      <c r="U11" s="12">
        <f>+T11/S11*100</f>
        <v>0</v>
      </c>
      <c r="V11" s="20"/>
    </row>
    <row r="12" spans="1:22" ht="90.75" customHeight="1" x14ac:dyDescent="0.25">
      <c r="A12" s="35"/>
      <c r="B12" s="38"/>
      <c r="C12" s="41"/>
      <c r="D12" s="41"/>
      <c r="E12" s="41"/>
      <c r="F12" s="41"/>
      <c r="G12" s="41"/>
      <c r="H12" s="38"/>
      <c r="I12" s="43"/>
      <c r="J12" s="28" t="s">
        <v>108</v>
      </c>
      <c r="K12" s="11">
        <v>4000000</v>
      </c>
      <c r="L12" s="11"/>
      <c r="M12" s="11"/>
      <c r="N12" s="11"/>
      <c r="O12" s="11"/>
      <c r="P12" s="11"/>
      <c r="Q12" s="11"/>
      <c r="R12" s="11"/>
      <c r="S12" s="11">
        <f t="shared" si="0"/>
        <v>4000000</v>
      </c>
      <c r="T12" s="11">
        <f t="shared" si="1"/>
        <v>0</v>
      </c>
      <c r="U12" s="12">
        <f t="shared" ref="U12:U55" si="2">+T12/S12*100</f>
        <v>0</v>
      </c>
      <c r="V12" s="20"/>
    </row>
    <row r="13" spans="1:22" ht="70.5" customHeight="1" x14ac:dyDescent="0.25">
      <c r="A13" s="35"/>
      <c r="B13" s="38"/>
      <c r="C13" s="41"/>
      <c r="D13" s="41"/>
      <c r="E13" s="41"/>
      <c r="F13" s="41"/>
      <c r="G13" s="41"/>
      <c r="H13" s="38"/>
      <c r="I13" s="43"/>
      <c r="J13" s="28" t="s">
        <v>110</v>
      </c>
      <c r="K13" s="11">
        <v>8000000</v>
      </c>
      <c r="L13" s="11"/>
      <c r="M13" s="11"/>
      <c r="N13" s="11"/>
      <c r="O13" s="11"/>
      <c r="P13" s="11"/>
      <c r="Q13" s="11"/>
      <c r="R13" s="11"/>
      <c r="S13" s="11">
        <f t="shared" si="0"/>
        <v>8000000</v>
      </c>
      <c r="T13" s="11">
        <f t="shared" si="1"/>
        <v>0</v>
      </c>
      <c r="U13" s="12">
        <f t="shared" si="2"/>
        <v>0</v>
      </c>
      <c r="V13" s="20"/>
    </row>
    <row r="14" spans="1:22" ht="77.25" customHeight="1" thickBot="1" x14ac:dyDescent="0.3">
      <c r="A14" s="36"/>
      <c r="B14" s="39"/>
      <c r="C14" s="42"/>
      <c r="D14" s="42"/>
      <c r="E14" s="42"/>
      <c r="F14" s="42"/>
      <c r="G14" s="42"/>
      <c r="H14" s="39"/>
      <c r="I14" s="44"/>
      <c r="J14" s="28" t="s">
        <v>111</v>
      </c>
      <c r="K14" s="11">
        <v>7000000</v>
      </c>
      <c r="L14" s="11"/>
      <c r="M14" s="11"/>
      <c r="N14" s="11"/>
      <c r="O14" s="11"/>
      <c r="P14" s="11"/>
      <c r="Q14" s="11"/>
      <c r="R14" s="11"/>
      <c r="S14" s="11">
        <f t="shared" si="0"/>
        <v>7000000</v>
      </c>
      <c r="T14" s="11">
        <f t="shared" si="1"/>
        <v>0</v>
      </c>
      <c r="U14" s="12">
        <f t="shared" si="2"/>
        <v>0</v>
      </c>
      <c r="V14" s="20"/>
    </row>
    <row r="15" spans="1:22" ht="101.25" x14ac:dyDescent="0.25">
      <c r="A15" s="34">
        <v>3</v>
      </c>
      <c r="B15" s="37" t="s">
        <v>36</v>
      </c>
      <c r="C15" s="40" t="s">
        <v>40</v>
      </c>
      <c r="D15" s="40" t="s">
        <v>60</v>
      </c>
      <c r="E15" s="40">
        <v>38</v>
      </c>
      <c r="F15" s="40">
        <v>90</v>
      </c>
      <c r="G15" s="40">
        <v>50</v>
      </c>
      <c r="H15" s="37"/>
      <c r="I15" s="43">
        <f>+H15/G15*100</f>
        <v>0</v>
      </c>
      <c r="J15" s="28" t="s">
        <v>78</v>
      </c>
      <c r="K15" s="11">
        <v>15000000</v>
      </c>
      <c r="L15" s="11"/>
      <c r="M15" s="11"/>
      <c r="N15" s="11"/>
      <c r="O15" s="11"/>
      <c r="P15" s="11"/>
      <c r="Q15" s="11"/>
      <c r="R15" s="11"/>
      <c r="S15" s="11">
        <f t="shared" si="0"/>
        <v>15000000</v>
      </c>
      <c r="T15" s="11">
        <f t="shared" si="1"/>
        <v>0</v>
      </c>
      <c r="U15" s="12">
        <f>+T15/S15*100</f>
        <v>0</v>
      </c>
      <c r="V15" s="20"/>
    </row>
    <row r="16" spans="1:22" ht="45" x14ac:dyDescent="0.25">
      <c r="A16" s="35"/>
      <c r="B16" s="38"/>
      <c r="C16" s="41"/>
      <c r="D16" s="41"/>
      <c r="E16" s="41"/>
      <c r="F16" s="41"/>
      <c r="G16" s="41"/>
      <c r="H16" s="38"/>
      <c r="I16" s="43"/>
      <c r="J16" s="28" t="s">
        <v>81</v>
      </c>
      <c r="K16" s="11"/>
      <c r="L16" s="11"/>
      <c r="M16" s="11"/>
      <c r="N16" s="11"/>
      <c r="O16" s="11"/>
      <c r="P16" s="11"/>
      <c r="Q16" s="11"/>
      <c r="R16" s="11"/>
      <c r="S16" s="11">
        <f>+K16+M16+O16+Q16</f>
        <v>0</v>
      </c>
      <c r="T16" s="11">
        <f t="shared" si="1"/>
        <v>0</v>
      </c>
      <c r="U16" s="12" t="e">
        <f t="shared" si="2"/>
        <v>#DIV/0!</v>
      </c>
      <c r="V16" s="20"/>
    </row>
    <row r="17" spans="1:23" ht="23.25" customHeight="1" x14ac:dyDescent="0.25">
      <c r="A17" s="35"/>
      <c r="B17" s="38"/>
      <c r="C17" s="41"/>
      <c r="D17" s="41"/>
      <c r="E17" s="41"/>
      <c r="F17" s="41"/>
      <c r="G17" s="41"/>
      <c r="H17" s="38"/>
      <c r="I17" s="43"/>
      <c r="J17" s="28" t="s">
        <v>106</v>
      </c>
      <c r="K17" s="11"/>
      <c r="L17" s="11"/>
      <c r="M17" s="11"/>
      <c r="N17" s="11"/>
      <c r="O17" s="11"/>
      <c r="P17" s="11"/>
      <c r="Q17" s="11"/>
      <c r="R17" s="11"/>
      <c r="S17" s="11">
        <f t="shared" si="0"/>
        <v>0</v>
      </c>
      <c r="T17" s="11">
        <f t="shared" si="1"/>
        <v>0</v>
      </c>
      <c r="U17" s="12" t="e">
        <f t="shared" si="2"/>
        <v>#DIV/0!</v>
      </c>
      <c r="V17" s="20"/>
    </row>
    <row r="18" spans="1:23" ht="23.25" customHeight="1" thickBot="1" x14ac:dyDescent="0.3">
      <c r="A18" s="36"/>
      <c r="B18" s="39"/>
      <c r="C18" s="42"/>
      <c r="D18" s="42"/>
      <c r="E18" s="42"/>
      <c r="F18" s="42"/>
      <c r="G18" s="42"/>
      <c r="H18" s="39"/>
      <c r="I18" s="44"/>
      <c r="J18" s="28"/>
      <c r="K18" s="11"/>
      <c r="L18" s="11"/>
      <c r="M18" s="11"/>
      <c r="N18" s="11"/>
      <c r="O18" s="11"/>
      <c r="P18" s="11"/>
      <c r="Q18" s="11"/>
      <c r="R18" s="11"/>
      <c r="S18" s="11">
        <f t="shared" si="0"/>
        <v>0</v>
      </c>
      <c r="T18" s="11">
        <f t="shared" si="1"/>
        <v>0</v>
      </c>
      <c r="U18" s="12" t="e">
        <f t="shared" si="2"/>
        <v>#DIV/0!</v>
      </c>
      <c r="V18" s="20"/>
    </row>
    <row r="19" spans="1:23" ht="33.75" x14ac:dyDescent="0.25">
      <c r="A19" s="34">
        <v>4</v>
      </c>
      <c r="B19" s="37" t="s">
        <v>36</v>
      </c>
      <c r="C19" s="40" t="s">
        <v>41</v>
      </c>
      <c r="D19" s="40" t="s">
        <v>61</v>
      </c>
      <c r="E19" s="40">
        <v>67</v>
      </c>
      <c r="F19" s="40">
        <v>50</v>
      </c>
      <c r="G19" s="40">
        <v>50</v>
      </c>
      <c r="H19" s="37"/>
      <c r="I19" s="43">
        <f>+H19/G19*100</f>
        <v>0</v>
      </c>
      <c r="J19" s="28" t="s">
        <v>79</v>
      </c>
      <c r="K19" s="11"/>
      <c r="L19" s="11"/>
      <c r="M19" s="11"/>
      <c r="N19" s="11"/>
      <c r="O19" s="11"/>
      <c r="P19" s="11"/>
      <c r="Q19" s="11"/>
      <c r="R19" s="11"/>
      <c r="S19" s="11">
        <f t="shared" si="0"/>
        <v>0</v>
      </c>
      <c r="T19" s="11">
        <f t="shared" si="1"/>
        <v>0</v>
      </c>
      <c r="U19" s="12" t="e">
        <f>+T19/S19*100</f>
        <v>#DIV/0!</v>
      </c>
      <c r="V19" s="20"/>
    </row>
    <row r="20" spans="1:23" ht="32.25" x14ac:dyDescent="0.25">
      <c r="A20" s="35"/>
      <c r="B20" s="38"/>
      <c r="C20" s="41"/>
      <c r="D20" s="41"/>
      <c r="E20" s="41"/>
      <c r="F20" s="41"/>
      <c r="G20" s="41"/>
      <c r="H20" s="38"/>
      <c r="I20" s="43"/>
      <c r="J20" s="28" t="s">
        <v>80</v>
      </c>
      <c r="K20" s="11"/>
      <c r="L20" s="11"/>
      <c r="M20" s="11"/>
      <c r="N20" s="11"/>
      <c r="O20" s="11"/>
      <c r="P20" s="11"/>
      <c r="Q20" s="11"/>
      <c r="R20" s="11"/>
      <c r="S20" s="11">
        <f t="shared" si="0"/>
        <v>0</v>
      </c>
      <c r="T20" s="11">
        <f t="shared" si="1"/>
        <v>0</v>
      </c>
      <c r="U20" s="12" t="e">
        <f t="shared" si="2"/>
        <v>#DIV/0!</v>
      </c>
      <c r="V20" s="20"/>
    </row>
    <row r="21" spans="1:23" ht="33.75" x14ac:dyDescent="0.25">
      <c r="A21" s="35"/>
      <c r="B21" s="38"/>
      <c r="C21" s="41"/>
      <c r="D21" s="41"/>
      <c r="E21" s="41"/>
      <c r="F21" s="41"/>
      <c r="G21" s="41"/>
      <c r="H21" s="38"/>
      <c r="I21" s="43"/>
      <c r="J21" s="28" t="s">
        <v>82</v>
      </c>
      <c r="K21" s="11"/>
      <c r="L21" s="11"/>
      <c r="M21" s="11"/>
      <c r="N21" s="11"/>
      <c r="O21" s="11"/>
      <c r="P21" s="11"/>
      <c r="Q21" s="11"/>
      <c r="R21" s="11"/>
      <c r="S21" s="11">
        <f t="shared" si="0"/>
        <v>0</v>
      </c>
      <c r="T21" s="11">
        <f t="shared" si="1"/>
        <v>0</v>
      </c>
      <c r="U21" s="12" t="e">
        <f t="shared" si="2"/>
        <v>#DIV/0!</v>
      </c>
      <c r="V21" s="20"/>
    </row>
    <row r="22" spans="1:23" ht="23.25" customHeight="1" thickBot="1" x14ac:dyDescent="0.3">
      <c r="A22" s="36"/>
      <c r="B22" s="39"/>
      <c r="C22" s="42"/>
      <c r="D22" s="42"/>
      <c r="E22" s="42"/>
      <c r="F22" s="42"/>
      <c r="G22" s="42"/>
      <c r="H22" s="39"/>
      <c r="I22" s="44"/>
      <c r="J22" s="28"/>
      <c r="K22" s="11"/>
      <c r="L22" s="11"/>
      <c r="M22" s="11"/>
      <c r="N22" s="11"/>
      <c r="O22" s="11"/>
      <c r="P22" s="11"/>
      <c r="Q22" s="11"/>
      <c r="R22" s="11"/>
      <c r="S22" s="11">
        <f t="shared" si="0"/>
        <v>0</v>
      </c>
      <c r="T22" s="11">
        <f t="shared" si="1"/>
        <v>0</v>
      </c>
      <c r="U22" s="12" t="e">
        <f t="shared" si="2"/>
        <v>#DIV/0!</v>
      </c>
      <c r="V22" s="20"/>
    </row>
    <row r="23" spans="1:23" ht="33.75" x14ac:dyDescent="0.25">
      <c r="A23" s="34">
        <v>5</v>
      </c>
      <c r="B23" s="37" t="s">
        <v>36</v>
      </c>
      <c r="C23" s="40" t="s">
        <v>42</v>
      </c>
      <c r="D23" s="40" t="s">
        <v>62</v>
      </c>
      <c r="E23" s="40">
        <v>1</v>
      </c>
      <c r="F23" s="40">
        <v>8</v>
      </c>
      <c r="G23" s="40">
        <v>4</v>
      </c>
      <c r="H23" s="37"/>
      <c r="I23" s="43">
        <f>+H23/G23*100</f>
        <v>0</v>
      </c>
      <c r="J23" s="28" t="s">
        <v>89</v>
      </c>
      <c r="K23" s="11"/>
      <c r="L23" s="11"/>
      <c r="M23" s="11"/>
      <c r="N23" s="11"/>
      <c r="O23" s="11"/>
      <c r="P23" s="11"/>
      <c r="Q23" s="11"/>
      <c r="R23" s="11"/>
      <c r="S23" s="11">
        <f>+K23+M23+O23+Q23</f>
        <v>0</v>
      </c>
      <c r="T23" s="11">
        <f t="shared" si="1"/>
        <v>0</v>
      </c>
      <c r="U23" s="12" t="e">
        <f>+T23/S23*100</f>
        <v>#DIV/0!</v>
      </c>
      <c r="V23" s="20"/>
    </row>
    <row r="24" spans="1:23" ht="78.75" x14ac:dyDescent="0.25">
      <c r="A24" s="35"/>
      <c r="B24" s="38"/>
      <c r="C24" s="41"/>
      <c r="D24" s="41"/>
      <c r="E24" s="41"/>
      <c r="F24" s="41"/>
      <c r="G24" s="41"/>
      <c r="H24" s="38"/>
      <c r="I24" s="43"/>
      <c r="J24" s="28" t="s">
        <v>107</v>
      </c>
      <c r="K24" s="11">
        <v>3846398</v>
      </c>
      <c r="L24" s="11"/>
      <c r="M24" s="11"/>
      <c r="N24" s="11"/>
      <c r="O24" s="11"/>
      <c r="P24" s="11"/>
      <c r="Q24" s="11"/>
      <c r="R24" s="11"/>
      <c r="S24" s="11">
        <f>+K24+M24+O24+Q24</f>
        <v>3846398</v>
      </c>
      <c r="T24" s="11">
        <f t="shared" si="1"/>
        <v>0</v>
      </c>
      <c r="U24" s="12">
        <f t="shared" si="2"/>
        <v>0</v>
      </c>
      <c r="V24" s="20"/>
    </row>
    <row r="25" spans="1:23" ht="56.25" x14ac:dyDescent="0.25">
      <c r="A25" s="35"/>
      <c r="B25" s="38"/>
      <c r="C25" s="41"/>
      <c r="D25" s="41"/>
      <c r="E25" s="41"/>
      <c r="F25" s="41"/>
      <c r="G25" s="41"/>
      <c r="H25" s="38"/>
      <c r="I25" s="43"/>
      <c r="J25" s="28" t="s">
        <v>83</v>
      </c>
      <c r="K25" s="11">
        <v>8000000</v>
      </c>
      <c r="L25" s="11"/>
      <c r="M25" s="11"/>
      <c r="N25" s="11"/>
      <c r="O25" s="11"/>
      <c r="P25" s="11"/>
      <c r="Q25" s="11"/>
      <c r="R25" s="11"/>
      <c r="S25" s="11">
        <f t="shared" si="0"/>
        <v>8000000</v>
      </c>
      <c r="T25" s="11">
        <f t="shared" si="1"/>
        <v>0</v>
      </c>
      <c r="U25" s="12">
        <f t="shared" si="2"/>
        <v>0</v>
      </c>
      <c r="V25" s="20"/>
    </row>
    <row r="26" spans="1:23" ht="23.25" customHeight="1" thickBot="1" x14ac:dyDescent="0.3">
      <c r="A26" s="36"/>
      <c r="B26" s="39"/>
      <c r="C26" s="42"/>
      <c r="D26" s="42"/>
      <c r="E26" s="42"/>
      <c r="F26" s="42"/>
      <c r="G26" s="42"/>
      <c r="H26" s="39"/>
      <c r="I26" s="44"/>
      <c r="J26" s="28"/>
      <c r="K26" s="11"/>
      <c r="L26" s="11"/>
      <c r="M26" s="11"/>
      <c r="N26" s="11"/>
      <c r="O26" s="11"/>
      <c r="P26" s="11"/>
      <c r="Q26" s="11"/>
      <c r="R26" s="11"/>
      <c r="S26" s="11">
        <f t="shared" si="0"/>
        <v>0</v>
      </c>
      <c r="T26" s="11">
        <f t="shared" si="1"/>
        <v>0</v>
      </c>
      <c r="U26" s="12" t="e">
        <f t="shared" si="2"/>
        <v>#DIV/0!</v>
      </c>
      <c r="V26" s="20"/>
    </row>
    <row r="27" spans="1:23" ht="45" x14ac:dyDescent="0.25">
      <c r="A27" s="34">
        <v>6</v>
      </c>
      <c r="B27" s="37" t="s">
        <v>36</v>
      </c>
      <c r="C27" s="40" t="s">
        <v>43</v>
      </c>
      <c r="D27" s="40" t="s">
        <v>62</v>
      </c>
      <c r="E27" s="40">
        <v>2</v>
      </c>
      <c r="F27" s="40">
        <v>8</v>
      </c>
      <c r="G27" s="40">
        <v>4</v>
      </c>
      <c r="H27" s="37"/>
      <c r="I27" s="43">
        <f>+H27/G27*100</f>
        <v>0</v>
      </c>
      <c r="J27" s="28" t="s">
        <v>84</v>
      </c>
      <c r="K27" s="11"/>
      <c r="L27" s="11"/>
      <c r="M27" s="11"/>
      <c r="N27" s="11"/>
      <c r="O27" s="11"/>
      <c r="P27" s="11"/>
      <c r="Q27" s="11"/>
      <c r="R27" s="11"/>
      <c r="S27" s="11">
        <f t="shared" si="0"/>
        <v>0</v>
      </c>
      <c r="T27" s="11">
        <f t="shared" si="1"/>
        <v>0</v>
      </c>
      <c r="U27" s="12" t="e">
        <f>+T27/S27*100</f>
        <v>#DIV/0!</v>
      </c>
      <c r="V27" s="20"/>
    </row>
    <row r="28" spans="1:23" ht="78.75" x14ac:dyDescent="0.25">
      <c r="A28" s="35"/>
      <c r="B28" s="38"/>
      <c r="C28" s="41"/>
      <c r="D28" s="41"/>
      <c r="E28" s="41"/>
      <c r="F28" s="41"/>
      <c r="G28" s="41"/>
      <c r="H28" s="38"/>
      <c r="I28" s="43"/>
      <c r="J28" s="28" t="s">
        <v>85</v>
      </c>
      <c r="K28" s="11">
        <v>3846398</v>
      </c>
      <c r="L28" s="11"/>
      <c r="M28" s="11"/>
      <c r="N28" s="11"/>
      <c r="O28" s="11"/>
      <c r="P28" s="11"/>
      <c r="Q28" s="11"/>
      <c r="R28" s="11"/>
      <c r="S28" s="11">
        <f t="shared" si="0"/>
        <v>3846398</v>
      </c>
      <c r="T28" s="11">
        <f t="shared" si="1"/>
        <v>0</v>
      </c>
      <c r="U28" s="12">
        <f t="shared" si="2"/>
        <v>0</v>
      </c>
      <c r="V28" s="20"/>
    </row>
    <row r="29" spans="1:23" ht="23.25" customHeight="1" x14ac:dyDescent="0.25">
      <c r="A29" s="35"/>
      <c r="B29" s="38"/>
      <c r="C29" s="41"/>
      <c r="D29" s="41"/>
      <c r="E29" s="41"/>
      <c r="F29" s="41"/>
      <c r="G29" s="41"/>
      <c r="H29" s="38"/>
      <c r="I29" s="43"/>
      <c r="J29" s="28"/>
      <c r="K29" s="11"/>
      <c r="L29" s="11"/>
      <c r="M29" s="11"/>
      <c r="N29" s="11"/>
      <c r="O29" s="11"/>
      <c r="P29" s="11"/>
      <c r="Q29" s="11"/>
      <c r="R29" s="11"/>
      <c r="S29" s="11">
        <f t="shared" si="0"/>
        <v>0</v>
      </c>
      <c r="T29" s="11">
        <f t="shared" si="1"/>
        <v>0</v>
      </c>
      <c r="U29" s="12" t="e">
        <f t="shared" si="2"/>
        <v>#DIV/0!</v>
      </c>
      <c r="V29" s="20"/>
    </row>
    <row r="30" spans="1:23" ht="23.25" customHeight="1" thickBot="1" x14ac:dyDescent="0.3">
      <c r="A30" s="36"/>
      <c r="B30" s="39"/>
      <c r="C30" s="42"/>
      <c r="D30" s="42"/>
      <c r="E30" s="42"/>
      <c r="F30" s="42"/>
      <c r="G30" s="42"/>
      <c r="H30" s="39"/>
      <c r="I30" s="44"/>
      <c r="J30" s="28"/>
      <c r="K30" s="11"/>
      <c r="L30" s="11"/>
      <c r="M30" s="11"/>
      <c r="N30" s="11"/>
      <c r="O30" s="11"/>
      <c r="P30" s="11"/>
      <c r="Q30" s="11"/>
      <c r="R30" s="11"/>
      <c r="S30" s="11">
        <f t="shared" si="0"/>
        <v>0</v>
      </c>
      <c r="T30" s="11">
        <f t="shared" si="1"/>
        <v>0</v>
      </c>
      <c r="U30" s="12" t="e">
        <f t="shared" si="2"/>
        <v>#DIV/0!</v>
      </c>
      <c r="V30" s="20"/>
    </row>
    <row r="31" spans="1:23" ht="90" x14ac:dyDescent="0.25">
      <c r="A31" s="34">
        <v>7</v>
      </c>
      <c r="B31" s="37" t="s">
        <v>36</v>
      </c>
      <c r="C31" s="40" t="s">
        <v>44</v>
      </c>
      <c r="D31" s="40" t="s">
        <v>63</v>
      </c>
      <c r="E31" s="40">
        <v>14</v>
      </c>
      <c r="F31" s="40">
        <v>28</v>
      </c>
      <c r="G31" s="40">
        <v>21</v>
      </c>
      <c r="H31" s="37"/>
      <c r="I31" s="43">
        <f>+H31/G31*100</f>
        <v>0</v>
      </c>
      <c r="J31" s="28" t="s">
        <v>86</v>
      </c>
      <c r="K31" s="11">
        <v>3846398</v>
      </c>
      <c r="L31" s="11"/>
      <c r="M31" s="11"/>
      <c r="N31" s="11"/>
      <c r="O31" s="11"/>
      <c r="P31" s="11"/>
      <c r="Q31" s="11"/>
      <c r="R31" s="11"/>
      <c r="S31" s="11">
        <f t="shared" si="0"/>
        <v>3846398</v>
      </c>
      <c r="T31" s="11">
        <f t="shared" si="1"/>
        <v>0</v>
      </c>
      <c r="U31" s="12">
        <f>+T31/S31*100</f>
        <v>0</v>
      </c>
      <c r="V31" s="20"/>
    </row>
    <row r="32" spans="1:23" ht="56.25" x14ac:dyDescent="0.25">
      <c r="A32" s="35"/>
      <c r="B32" s="38"/>
      <c r="C32" s="41"/>
      <c r="D32" s="41"/>
      <c r="E32" s="41"/>
      <c r="F32" s="41"/>
      <c r="G32" s="41"/>
      <c r="H32" s="38"/>
      <c r="I32" s="43"/>
      <c r="J32" s="28" t="s">
        <v>87</v>
      </c>
      <c r="K32" s="11">
        <v>7557097</v>
      </c>
      <c r="L32" s="11"/>
      <c r="M32" s="11"/>
      <c r="N32" s="11"/>
      <c r="O32" s="11"/>
      <c r="P32" s="11"/>
      <c r="Q32" s="11"/>
      <c r="R32" s="11"/>
      <c r="S32" s="11">
        <f t="shared" si="0"/>
        <v>7557097</v>
      </c>
      <c r="T32" s="11">
        <f t="shared" si="1"/>
        <v>0</v>
      </c>
      <c r="U32" s="12">
        <f t="shared" si="2"/>
        <v>0</v>
      </c>
      <c r="V32" s="20"/>
      <c r="W32" s="33"/>
    </row>
    <row r="33" spans="1:23" ht="23.25" customHeight="1" x14ac:dyDescent="0.25">
      <c r="A33" s="35"/>
      <c r="B33" s="38"/>
      <c r="C33" s="41"/>
      <c r="D33" s="41"/>
      <c r="E33" s="41"/>
      <c r="F33" s="41"/>
      <c r="G33" s="41"/>
      <c r="H33" s="38"/>
      <c r="I33" s="43"/>
      <c r="J33" s="28"/>
      <c r="K33" s="11"/>
      <c r="L33" s="11"/>
      <c r="M33" s="11"/>
      <c r="N33" s="11"/>
      <c r="O33" s="11"/>
      <c r="P33" s="11"/>
      <c r="Q33" s="11"/>
      <c r="R33" s="11"/>
      <c r="S33" s="11">
        <f t="shared" si="0"/>
        <v>0</v>
      </c>
      <c r="T33" s="11">
        <f t="shared" si="1"/>
        <v>0</v>
      </c>
      <c r="U33" s="12" t="e">
        <f t="shared" si="2"/>
        <v>#DIV/0!</v>
      </c>
      <c r="V33" s="20"/>
    </row>
    <row r="34" spans="1:23" ht="23.25" customHeight="1" thickBot="1" x14ac:dyDescent="0.3">
      <c r="A34" s="36"/>
      <c r="B34" s="39"/>
      <c r="C34" s="42"/>
      <c r="D34" s="42"/>
      <c r="E34" s="42"/>
      <c r="F34" s="42"/>
      <c r="G34" s="42"/>
      <c r="H34" s="39"/>
      <c r="I34" s="44"/>
      <c r="J34" s="28"/>
      <c r="K34" s="11"/>
      <c r="L34" s="11"/>
      <c r="M34" s="11"/>
      <c r="N34" s="11"/>
      <c r="O34" s="11"/>
      <c r="P34" s="11"/>
      <c r="Q34" s="11"/>
      <c r="R34" s="11"/>
      <c r="S34" s="11">
        <f t="shared" si="0"/>
        <v>0</v>
      </c>
      <c r="T34" s="11">
        <f t="shared" si="1"/>
        <v>0</v>
      </c>
      <c r="U34" s="12" t="e">
        <f t="shared" si="2"/>
        <v>#DIV/0!</v>
      </c>
      <c r="V34" s="20"/>
    </row>
    <row r="35" spans="1:23" ht="78.75" x14ac:dyDescent="0.25">
      <c r="A35" s="34">
        <v>8</v>
      </c>
      <c r="B35" s="37" t="s">
        <v>36</v>
      </c>
      <c r="C35" s="40" t="s">
        <v>45</v>
      </c>
      <c r="D35" s="40" t="s">
        <v>64</v>
      </c>
      <c r="E35" s="40">
        <v>28</v>
      </c>
      <c r="F35" s="40">
        <v>56</v>
      </c>
      <c r="G35" s="40">
        <v>42</v>
      </c>
      <c r="H35" s="37"/>
      <c r="I35" s="43">
        <f>+H35/G35*100</f>
        <v>0</v>
      </c>
      <c r="J35" s="28" t="s">
        <v>88</v>
      </c>
      <c r="K35" s="11">
        <v>3846398</v>
      </c>
      <c r="L35" s="11"/>
      <c r="M35" s="11"/>
      <c r="N35" s="11"/>
      <c r="O35" s="11"/>
      <c r="P35" s="11"/>
      <c r="Q35" s="11"/>
      <c r="R35" s="11"/>
      <c r="S35" s="11">
        <f t="shared" si="0"/>
        <v>3846398</v>
      </c>
      <c r="T35" s="11">
        <f t="shared" si="1"/>
        <v>0</v>
      </c>
      <c r="U35" s="12">
        <f>+T35/S35*100</f>
        <v>0</v>
      </c>
      <c r="V35" s="20"/>
    </row>
    <row r="36" spans="1:23" ht="32.25" x14ac:dyDescent="0.25">
      <c r="A36" s="35"/>
      <c r="B36" s="38"/>
      <c r="C36" s="41"/>
      <c r="D36" s="41"/>
      <c r="E36" s="41"/>
      <c r="F36" s="41"/>
      <c r="G36" s="41"/>
      <c r="H36" s="38"/>
      <c r="I36" s="43"/>
      <c r="J36" s="28"/>
      <c r="K36" s="11"/>
      <c r="L36" s="11"/>
      <c r="M36" s="11"/>
      <c r="N36" s="11"/>
      <c r="O36" s="11"/>
      <c r="P36" s="11"/>
      <c r="Q36" s="11"/>
      <c r="R36" s="11"/>
      <c r="S36" s="11">
        <f t="shared" si="0"/>
        <v>0</v>
      </c>
      <c r="T36" s="11">
        <f t="shared" si="1"/>
        <v>0</v>
      </c>
      <c r="U36" s="12" t="e">
        <f t="shared" si="2"/>
        <v>#DIV/0!</v>
      </c>
      <c r="V36" s="20"/>
    </row>
    <row r="37" spans="1:23" ht="23.25" customHeight="1" x14ac:dyDescent="0.25">
      <c r="A37" s="35"/>
      <c r="B37" s="38"/>
      <c r="C37" s="41"/>
      <c r="D37" s="41"/>
      <c r="E37" s="41"/>
      <c r="F37" s="41"/>
      <c r="G37" s="41"/>
      <c r="H37" s="38"/>
      <c r="I37" s="43"/>
      <c r="J37" s="28"/>
      <c r="K37" s="11"/>
      <c r="L37" s="11"/>
      <c r="M37" s="11"/>
      <c r="N37" s="11"/>
      <c r="O37" s="11"/>
      <c r="P37" s="11"/>
      <c r="Q37" s="11"/>
      <c r="R37" s="11"/>
      <c r="S37" s="11">
        <f t="shared" si="0"/>
        <v>0</v>
      </c>
      <c r="T37" s="11">
        <f t="shared" si="1"/>
        <v>0</v>
      </c>
      <c r="U37" s="12" t="e">
        <f t="shared" si="2"/>
        <v>#DIV/0!</v>
      </c>
      <c r="V37" s="20"/>
    </row>
    <row r="38" spans="1:23" ht="23.25" customHeight="1" thickBot="1" x14ac:dyDescent="0.3">
      <c r="A38" s="36"/>
      <c r="B38" s="39"/>
      <c r="C38" s="42"/>
      <c r="D38" s="42"/>
      <c r="E38" s="42"/>
      <c r="F38" s="42"/>
      <c r="G38" s="42"/>
      <c r="H38" s="39"/>
      <c r="I38" s="44"/>
      <c r="J38" s="28"/>
      <c r="K38" s="11"/>
      <c r="L38" s="11"/>
      <c r="M38" s="11"/>
      <c r="N38" s="11"/>
      <c r="O38" s="11"/>
      <c r="P38" s="11"/>
      <c r="Q38" s="11"/>
      <c r="R38" s="11"/>
      <c r="S38" s="11">
        <f t="shared" si="0"/>
        <v>0</v>
      </c>
      <c r="T38" s="11">
        <f t="shared" si="1"/>
        <v>0</v>
      </c>
      <c r="U38" s="12" t="e">
        <f t="shared" si="2"/>
        <v>#DIV/0!</v>
      </c>
      <c r="V38" s="20"/>
      <c r="W38" s="33"/>
    </row>
    <row r="39" spans="1:23" ht="45" x14ac:dyDescent="0.25">
      <c r="A39" s="34">
        <v>9</v>
      </c>
      <c r="B39" s="37" t="s">
        <v>37</v>
      </c>
      <c r="C39" s="40" t="s">
        <v>46</v>
      </c>
      <c r="D39" s="40" t="s">
        <v>65</v>
      </c>
      <c r="E39" s="40">
        <v>7</v>
      </c>
      <c r="F39" s="40">
        <v>13</v>
      </c>
      <c r="G39" s="40">
        <v>8</v>
      </c>
      <c r="H39" s="37"/>
      <c r="I39" s="43">
        <f>+H39/G39*100</f>
        <v>0</v>
      </c>
      <c r="J39" s="28" t="s">
        <v>112</v>
      </c>
      <c r="K39" s="11">
        <v>8800000</v>
      </c>
      <c r="L39" s="11"/>
      <c r="M39" s="11"/>
      <c r="N39" s="11"/>
      <c r="O39" s="11"/>
      <c r="P39" s="11"/>
      <c r="Q39" s="11"/>
      <c r="R39" s="11"/>
      <c r="S39" s="11">
        <f t="shared" si="0"/>
        <v>8800000</v>
      </c>
      <c r="T39" s="11">
        <f t="shared" si="1"/>
        <v>0</v>
      </c>
      <c r="U39" s="12">
        <f>+T39/S39*100</f>
        <v>0</v>
      </c>
      <c r="V39" s="20"/>
    </row>
    <row r="40" spans="1:23" ht="33.75" x14ac:dyDescent="0.25">
      <c r="A40" s="35"/>
      <c r="B40" s="38"/>
      <c r="C40" s="41"/>
      <c r="D40" s="41"/>
      <c r="E40" s="41"/>
      <c r="F40" s="41"/>
      <c r="G40" s="41"/>
      <c r="H40" s="38"/>
      <c r="I40" s="43"/>
      <c r="J40" s="28" t="s">
        <v>114</v>
      </c>
      <c r="K40" s="11">
        <v>15975000</v>
      </c>
      <c r="L40" s="11"/>
      <c r="M40" s="11"/>
      <c r="N40" s="11"/>
      <c r="O40" s="11"/>
      <c r="P40" s="11"/>
      <c r="Q40" s="11"/>
      <c r="R40" s="11"/>
      <c r="S40" s="11">
        <f t="shared" si="0"/>
        <v>15975000</v>
      </c>
      <c r="T40" s="11">
        <f t="shared" si="1"/>
        <v>0</v>
      </c>
      <c r="U40" s="12">
        <f t="shared" si="2"/>
        <v>0</v>
      </c>
      <c r="V40" s="20"/>
    </row>
    <row r="41" spans="1:23" ht="33.75" x14ac:dyDescent="0.25">
      <c r="A41" s="35"/>
      <c r="B41" s="38"/>
      <c r="C41" s="41"/>
      <c r="D41" s="41"/>
      <c r="E41" s="41"/>
      <c r="F41" s="41"/>
      <c r="G41" s="41"/>
      <c r="H41" s="38"/>
      <c r="I41" s="43"/>
      <c r="J41" s="28" t="s">
        <v>115</v>
      </c>
      <c r="K41" s="11">
        <v>5000000</v>
      </c>
      <c r="L41" s="11"/>
      <c r="M41" s="11"/>
      <c r="N41" s="11"/>
      <c r="O41" s="11"/>
      <c r="P41" s="11"/>
      <c r="Q41" s="11"/>
      <c r="R41" s="11"/>
      <c r="S41" s="11">
        <f t="shared" si="0"/>
        <v>5000000</v>
      </c>
      <c r="T41" s="11">
        <f t="shared" si="1"/>
        <v>0</v>
      </c>
      <c r="U41" s="12">
        <f t="shared" si="2"/>
        <v>0</v>
      </c>
      <c r="V41" s="20"/>
    </row>
    <row r="42" spans="1:23" ht="45.75" thickBot="1" x14ac:dyDescent="0.3">
      <c r="A42" s="36"/>
      <c r="B42" s="39"/>
      <c r="C42" s="42"/>
      <c r="D42" s="42"/>
      <c r="E42" s="42"/>
      <c r="F42" s="42"/>
      <c r="G42" s="42"/>
      <c r="H42" s="39"/>
      <c r="I42" s="44"/>
      <c r="J42" s="28" t="s">
        <v>113</v>
      </c>
      <c r="K42" s="11">
        <v>10500000</v>
      </c>
      <c r="L42" s="11"/>
      <c r="M42" s="11"/>
      <c r="N42" s="11"/>
      <c r="O42" s="11"/>
      <c r="P42" s="11"/>
      <c r="Q42" s="11"/>
      <c r="R42" s="11"/>
      <c r="S42" s="11">
        <f t="shared" si="0"/>
        <v>10500000</v>
      </c>
      <c r="T42" s="11">
        <f t="shared" si="1"/>
        <v>0</v>
      </c>
      <c r="U42" s="12">
        <f t="shared" si="2"/>
        <v>0</v>
      </c>
      <c r="V42" s="20"/>
    </row>
    <row r="43" spans="1:23" ht="23.25" customHeight="1" x14ac:dyDescent="0.25">
      <c r="A43" s="34">
        <v>10</v>
      </c>
      <c r="B43" s="37" t="s">
        <v>37</v>
      </c>
      <c r="C43" s="40" t="s">
        <v>47</v>
      </c>
      <c r="D43" s="40" t="s">
        <v>66</v>
      </c>
      <c r="E43" s="40">
        <v>1</v>
      </c>
      <c r="F43" s="40">
        <v>1</v>
      </c>
      <c r="G43" s="40">
        <v>1</v>
      </c>
      <c r="H43" s="37"/>
      <c r="I43" s="43">
        <f>+H43/G43*100</f>
        <v>0</v>
      </c>
      <c r="J43" s="28"/>
      <c r="K43" s="11"/>
      <c r="L43" s="11"/>
      <c r="M43" s="11"/>
      <c r="N43" s="11"/>
      <c r="O43" s="11"/>
      <c r="P43" s="11"/>
      <c r="Q43" s="11"/>
      <c r="R43" s="11"/>
      <c r="S43" s="11">
        <f t="shared" si="0"/>
        <v>0</v>
      </c>
      <c r="T43" s="11">
        <f t="shared" si="1"/>
        <v>0</v>
      </c>
      <c r="U43" s="12" t="e">
        <f>+T43/S43*100</f>
        <v>#DIV/0!</v>
      </c>
      <c r="V43" s="20"/>
    </row>
    <row r="44" spans="1:23" ht="56.25" x14ac:dyDescent="0.25">
      <c r="A44" s="35"/>
      <c r="B44" s="38"/>
      <c r="C44" s="41"/>
      <c r="D44" s="41"/>
      <c r="E44" s="41"/>
      <c r="F44" s="41"/>
      <c r="G44" s="41"/>
      <c r="H44" s="38"/>
      <c r="I44" s="43"/>
      <c r="J44" s="28" t="s">
        <v>90</v>
      </c>
      <c r="K44" s="11"/>
      <c r="L44" s="11"/>
      <c r="M44" s="11"/>
      <c r="N44" s="11"/>
      <c r="O44" s="11"/>
      <c r="P44" s="11"/>
      <c r="Q44" s="11"/>
      <c r="R44" s="11"/>
      <c r="S44" s="11">
        <f t="shared" si="0"/>
        <v>0</v>
      </c>
      <c r="T44" s="11">
        <f t="shared" si="1"/>
        <v>0</v>
      </c>
      <c r="U44" s="12" t="e">
        <f t="shared" si="2"/>
        <v>#DIV/0!</v>
      </c>
      <c r="V44" s="20"/>
    </row>
    <row r="45" spans="1:23" ht="23.25" customHeight="1" x14ac:dyDescent="0.25">
      <c r="A45" s="35"/>
      <c r="B45" s="38"/>
      <c r="C45" s="41"/>
      <c r="D45" s="41"/>
      <c r="E45" s="41"/>
      <c r="F45" s="41"/>
      <c r="G45" s="41"/>
      <c r="H45" s="38"/>
      <c r="I45" s="43"/>
      <c r="J45" s="28"/>
      <c r="K45" s="11"/>
      <c r="L45" s="11"/>
      <c r="M45" s="11"/>
      <c r="N45" s="11"/>
      <c r="O45" s="11"/>
      <c r="P45" s="11"/>
      <c r="Q45" s="11"/>
      <c r="R45" s="11"/>
      <c r="S45" s="11">
        <f t="shared" si="0"/>
        <v>0</v>
      </c>
      <c r="T45" s="11">
        <f t="shared" si="1"/>
        <v>0</v>
      </c>
      <c r="U45" s="12" t="e">
        <f t="shared" si="2"/>
        <v>#DIV/0!</v>
      </c>
      <c r="V45" s="20"/>
    </row>
    <row r="46" spans="1:23" ht="23.25" customHeight="1" thickBot="1" x14ac:dyDescent="0.3">
      <c r="A46" s="36"/>
      <c r="B46" s="39"/>
      <c r="C46" s="42"/>
      <c r="D46" s="42"/>
      <c r="E46" s="42"/>
      <c r="F46" s="42"/>
      <c r="G46" s="42"/>
      <c r="H46" s="39"/>
      <c r="I46" s="44"/>
      <c r="J46" s="28"/>
      <c r="K46" s="11"/>
      <c r="L46" s="11"/>
      <c r="M46" s="11"/>
      <c r="N46" s="11"/>
      <c r="O46" s="11"/>
      <c r="P46" s="11"/>
      <c r="Q46" s="11"/>
      <c r="R46" s="11"/>
      <c r="S46" s="11">
        <f t="shared" si="0"/>
        <v>0</v>
      </c>
      <c r="T46" s="11">
        <f t="shared" si="1"/>
        <v>0</v>
      </c>
      <c r="U46" s="12" t="e">
        <f t="shared" si="2"/>
        <v>#DIV/0!</v>
      </c>
      <c r="V46" s="20"/>
    </row>
    <row r="47" spans="1:23" ht="33.75" x14ac:dyDescent="0.25">
      <c r="A47" s="34">
        <v>11</v>
      </c>
      <c r="B47" s="37" t="s">
        <v>37</v>
      </c>
      <c r="C47" s="40" t="s">
        <v>48</v>
      </c>
      <c r="D47" s="40" t="s">
        <v>67</v>
      </c>
      <c r="E47" s="40">
        <v>5</v>
      </c>
      <c r="F47" s="40">
        <v>17</v>
      </c>
      <c r="G47" s="40">
        <v>10</v>
      </c>
      <c r="H47" s="37"/>
      <c r="I47" s="43">
        <f>+H47/G47*100</f>
        <v>0</v>
      </c>
      <c r="J47" s="28" t="s">
        <v>114</v>
      </c>
      <c r="K47" s="11">
        <v>15975000</v>
      </c>
      <c r="L47" s="11"/>
      <c r="M47" s="11"/>
      <c r="N47" s="11"/>
      <c r="O47" s="11"/>
      <c r="P47" s="11"/>
      <c r="Q47" s="11"/>
      <c r="R47" s="11"/>
      <c r="S47" s="11">
        <f t="shared" si="0"/>
        <v>15975000</v>
      </c>
      <c r="T47" s="11">
        <f t="shared" si="1"/>
        <v>0</v>
      </c>
      <c r="U47" s="12">
        <f>+T47/S47*100</f>
        <v>0</v>
      </c>
      <c r="V47" s="20"/>
    </row>
    <row r="48" spans="1:23" ht="45" x14ac:dyDescent="0.25">
      <c r="A48" s="35"/>
      <c r="B48" s="38"/>
      <c r="C48" s="41"/>
      <c r="D48" s="41"/>
      <c r="E48" s="41"/>
      <c r="F48" s="41"/>
      <c r="G48" s="41"/>
      <c r="H48" s="38"/>
      <c r="I48" s="43"/>
      <c r="J48" s="28" t="s">
        <v>112</v>
      </c>
      <c r="K48" s="11">
        <v>8800000</v>
      </c>
      <c r="L48" s="11"/>
      <c r="M48" s="11"/>
      <c r="N48" s="11"/>
      <c r="O48" s="11"/>
      <c r="P48" s="11"/>
      <c r="Q48" s="11"/>
      <c r="R48" s="11"/>
      <c r="S48" s="11">
        <f t="shared" si="0"/>
        <v>8800000</v>
      </c>
      <c r="T48" s="11"/>
      <c r="U48" s="12"/>
      <c r="V48" s="20"/>
    </row>
    <row r="49" spans="1:22" ht="45" x14ac:dyDescent="0.25">
      <c r="A49" s="35"/>
      <c r="B49" s="38"/>
      <c r="C49" s="41"/>
      <c r="D49" s="41"/>
      <c r="E49" s="41"/>
      <c r="F49" s="41"/>
      <c r="G49" s="41"/>
      <c r="H49" s="38"/>
      <c r="I49" s="43"/>
      <c r="J49" s="28" t="s">
        <v>113</v>
      </c>
      <c r="K49" s="11">
        <v>10500000</v>
      </c>
      <c r="L49" s="11"/>
      <c r="M49" s="11"/>
      <c r="N49" s="11"/>
      <c r="O49" s="11"/>
      <c r="P49" s="11"/>
      <c r="Q49" s="11"/>
      <c r="R49" s="11"/>
      <c r="S49" s="11">
        <f t="shared" si="0"/>
        <v>10500000</v>
      </c>
      <c r="T49" s="11">
        <f t="shared" si="1"/>
        <v>0</v>
      </c>
      <c r="U49" s="12">
        <f t="shared" si="2"/>
        <v>0</v>
      </c>
      <c r="V49" s="20"/>
    </row>
    <row r="50" spans="1:22" ht="33.75" x14ac:dyDescent="0.25">
      <c r="A50" s="35"/>
      <c r="B50" s="38"/>
      <c r="C50" s="41"/>
      <c r="D50" s="41"/>
      <c r="E50" s="41"/>
      <c r="F50" s="41"/>
      <c r="G50" s="41"/>
      <c r="H50" s="38"/>
      <c r="I50" s="43"/>
      <c r="J50" s="28" t="s">
        <v>118</v>
      </c>
      <c r="K50" s="11">
        <v>5000000</v>
      </c>
      <c r="L50" s="11"/>
      <c r="M50" s="11"/>
      <c r="N50" s="11"/>
      <c r="O50" s="11"/>
      <c r="P50" s="11"/>
      <c r="Q50" s="11"/>
      <c r="R50" s="11"/>
      <c r="S50" s="11">
        <f t="shared" si="0"/>
        <v>5000000</v>
      </c>
      <c r="T50" s="11">
        <f t="shared" si="1"/>
        <v>0</v>
      </c>
      <c r="U50" s="12">
        <f t="shared" si="2"/>
        <v>0</v>
      </c>
      <c r="V50" s="20"/>
    </row>
    <row r="51" spans="1:22" ht="23.25" customHeight="1" thickBot="1" x14ac:dyDescent="0.3">
      <c r="A51" s="36"/>
      <c r="B51" s="39"/>
      <c r="C51" s="42"/>
      <c r="D51" s="42"/>
      <c r="E51" s="42"/>
      <c r="F51" s="42"/>
      <c r="G51" s="42"/>
      <c r="H51" s="39"/>
      <c r="I51" s="44"/>
      <c r="J51" s="28" t="s">
        <v>104</v>
      </c>
      <c r="K51" s="11">
        <v>1500000</v>
      </c>
      <c r="L51" s="11"/>
      <c r="M51" s="11"/>
      <c r="N51" s="11"/>
      <c r="O51" s="11"/>
      <c r="P51" s="11"/>
      <c r="Q51" s="11"/>
      <c r="R51" s="11"/>
      <c r="S51" s="11">
        <f t="shared" si="0"/>
        <v>1500000</v>
      </c>
      <c r="T51" s="11">
        <f t="shared" si="1"/>
        <v>0</v>
      </c>
      <c r="U51" s="12">
        <f t="shared" si="2"/>
        <v>0</v>
      </c>
      <c r="V51" s="20"/>
    </row>
    <row r="52" spans="1:22" ht="45" x14ac:dyDescent="0.25">
      <c r="A52" s="34">
        <v>12</v>
      </c>
      <c r="B52" s="37" t="s">
        <v>38</v>
      </c>
      <c r="C52" s="40" t="s">
        <v>49</v>
      </c>
      <c r="D52" s="40" t="s">
        <v>68</v>
      </c>
      <c r="E52" s="40">
        <v>6</v>
      </c>
      <c r="F52" s="40">
        <v>20</v>
      </c>
      <c r="G52" s="40">
        <v>10</v>
      </c>
      <c r="H52" s="37"/>
      <c r="I52" s="43">
        <f>+H52/G52*100</f>
        <v>0</v>
      </c>
      <c r="J52" s="28" t="s">
        <v>91</v>
      </c>
      <c r="K52" s="11">
        <f>20534492/5</f>
        <v>4106898.4</v>
      </c>
      <c r="L52" s="11"/>
      <c r="M52" s="11"/>
      <c r="N52" s="11"/>
      <c r="O52" s="11"/>
      <c r="P52" s="11"/>
      <c r="Q52" s="11"/>
      <c r="R52" s="11"/>
      <c r="S52" s="11">
        <f t="shared" si="0"/>
        <v>4106898.4</v>
      </c>
      <c r="T52" s="11">
        <f t="shared" si="1"/>
        <v>0</v>
      </c>
      <c r="U52" s="12">
        <f>+T52/S52*100</f>
        <v>0</v>
      </c>
      <c r="V52" s="20"/>
    </row>
    <row r="53" spans="1:22" ht="56.25" x14ac:dyDescent="0.25">
      <c r="A53" s="35"/>
      <c r="B53" s="38"/>
      <c r="C53" s="41"/>
      <c r="D53" s="41"/>
      <c r="E53" s="41"/>
      <c r="F53" s="41"/>
      <c r="G53" s="41"/>
      <c r="H53" s="38"/>
      <c r="I53" s="43"/>
      <c r="J53" s="28" t="s">
        <v>94</v>
      </c>
      <c r="K53" s="11">
        <v>3846398</v>
      </c>
      <c r="L53" s="11"/>
      <c r="M53" s="11"/>
      <c r="N53" s="11"/>
      <c r="O53" s="11"/>
      <c r="P53" s="11"/>
      <c r="Q53" s="11"/>
      <c r="R53" s="11"/>
      <c r="S53" s="11">
        <f t="shared" si="0"/>
        <v>3846398</v>
      </c>
      <c r="T53" s="11">
        <f t="shared" si="1"/>
        <v>0</v>
      </c>
      <c r="U53" s="12">
        <f t="shared" si="2"/>
        <v>0</v>
      </c>
      <c r="V53" s="20"/>
    </row>
    <row r="54" spans="1:22" ht="56.25" x14ac:dyDescent="0.25">
      <c r="A54" s="35"/>
      <c r="B54" s="38"/>
      <c r="C54" s="41"/>
      <c r="D54" s="41"/>
      <c r="E54" s="41"/>
      <c r="F54" s="41"/>
      <c r="G54" s="41"/>
      <c r="H54" s="38"/>
      <c r="I54" s="43"/>
      <c r="J54" s="28" t="s">
        <v>121</v>
      </c>
      <c r="K54" s="11">
        <v>15000000</v>
      </c>
      <c r="L54" s="11"/>
      <c r="M54" s="11"/>
      <c r="N54" s="11"/>
      <c r="O54" s="11"/>
      <c r="P54" s="11"/>
      <c r="Q54" s="11"/>
      <c r="R54" s="11"/>
      <c r="S54" s="11">
        <f t="shared" si="0"/>
        <v>15000000</v>
      </c>
      <c r="T54" s="11">
        <f t="shared" si="1"/>
        <v>0</v>
      </c>
      <c r="U54" s="12">
        <f t="shared" si="2"/>
        <v>0</v>
      </c>
      <c r="V54" s="20"/>
    </row>
    <row r="55" spans="1:22" ht="33" thickBot="1" x14ac:dyDescent="0.3">
      <c r="A55" s="36"/>
      <c r="B55" s="39"/>
      <c r="C55" s="42"/>
      <c r="D55" s="42"/>
      <c r="E55" s="42"/>
      <c r="F55" s="42"/>
      <c r="G55" s="42"/>
      <c r="H55" s="39"/>
      <c r="I55" s="44"/>
      <c r="J55" s="28"/>
      <c r="K55" s="11"/>
      <c r="L55" s="11"/>
      <c r="M55" s="11"/>
      <c r="N55" s="11"/>
      <c r="O55" s="11"/>
      <c r="P55" s="11"/>
      <c r="Q55" s="11"/>
      <c r="R55" s="11"/>
      <c r="S55" s="11">
        <f t="shared" si="0"/>
        <v>0</v>
      </c>
      <c r="T55" s="11">
        <f t="shared" si="1"/>
        <v>0</v>
      </c>
      <c r="U55" s="12" t="e">
        <f t="shared" si="2"/>
        <v>#DIV/0!</v>
      </c>
      <c r="V55" s="20"/>
    </row>
    <row r="56" spans="1:22" ht="56.25" x14ac:dyDescent="0.25">
      <c r="A56" s="34">
        <v>13</v>
      </c>
      <c r="B56" s="38" t="s">
        <v>38</v>
      </c>
      <c r="C56" s="41" t="s">
        <v>50</v>
      </c>
      <c r="D56" s="41" t="s">
        <v>69</v>
      </c>
      <c r="E56" s="41">
        <v>11.62</v>
      </c>
      <c r="F56" s="41">
        <v>20</v>
      </c>
      <c r="G56" s="41">
        <v>15</v>
      </c>
      <c r="H56" s="38"/>
      <c r="I56" s="43">
        <f>+H56/G56*100</f>
        <v>0</v>
      </c>
      <c r="J56" s="28" t="s">
        <v>95</v>
      </c>
      <c r="K56" s="11">
        <f>20534492/5</f>
        <v>4106898.4</v>
      </c>
      <c r="L56" s="11"/>
      <c r="M56" s="11"/>
      <c r="N56" s="11"/>
      <c r="O56" s="11"/>
      <c r="P56" s="11"/>
      <c r="Q56" s="11"/>
      <c r="R56" s="11"/>
      <c r="S56" s="11">
        <f t="shared" si="0"/>
        <v>4106898.4</v>
      </c>
      <c r="T56" s="11">
        <f t="shared" si="1"/>
        <v>0</v>
      </c>
      <c r="U56" s="12">
        <f t="shared" ref="U56:U97" si="3">+T56/S56*100</f>
        <v>0</v>
      </c>
      <c r="V56" s="20"/>
    </row>
    <row r="57" spans="1:22" ht="56.25" x14ac:dyDescent="0.25">
      <c r="A57" s="35"/>
      <c r="B57" s="38"/>
      <c r="C57" s="41"/>
      <c r="D57" s="41"/>
      <c r="E57" s="41"/>
      <c r="F57" s="41"/>
      <c r="G57" s="41"/>
      <c r="H57" s="38"/>
      <c r="I57" s="43"/>
      <c r="J57" s="28" t="s">
        <v>96</v>
      </c>
      <c r="K57" s="11">
        <v>3846398</v>
      </c>
      <c r="L57" s="11"/>
      <c r="M57" s="11"/>
      <c r="N57" s="11"/>
      <c r="O57" s="11"/>
      <c r="P57" s="11"/>
      <c r="Q57" s="11"/>
      <c r="R57" s="11"/>
      <c r="S57" s="11">
        <f t="shared" si="0"/>
        <v>3846398</v>
      </c>
      <c r="T57" s="11">
        <f t="shared" si="1"/>
        <v>0</v>
      </c>
      <c r="U57" s="12">
        <f t="shared" si="3"/>
        <v>0</v>
      </c>
      <c r="V57" s="20"/>
    </row>
    <row r="58" spans="1:22" ht="33.75" x14ac:dyDescent="0.25">
      <c r="A58" s="35"/>
      <c r="B58" s="38"/>
      <c r="C58" s="41"/>
      <c r="D58" s="41"/>
      <c r="E58" s="41"/>
      <c r="F58" s="41"/>
      <c r="G58" s="41"/>
      <c r="H58" s="38"/>
      <c r="I58" s="43"/>
      <c r="J58" s="28" t="s">
        <v>117</v>
      </c>
      <c r="K58" s="11">
        <v>172620000</v>
      </c>
      <c r="L58" s="11"/>
      <c r="M58" s="11"/>
      <c r="N58" s="11"/>
      <c r="O58" s="11"/>
      <c r="P58" s="11"/>
      <c r="Q58" s="11"/>
      <c r="R58" s="11"/>
      <c r="S58" s="11">
        <f t="shared" si="0"/>
        <v>172620000</v>
      </c>
      <c r="T58" s="11">
        <f t="shared" si="1"/>
        <v>0</v>
      </c>
      <c r="U58" s="12">
        <f t="shared" si="3"/>
        <v>0</v>
      </c>
      <c r="V58" s="20"/>
    </row>
    <row r="59" spans="1:22" ht="22.5" x14ac:dyDescent="0.25">
      <c r="A59" s="35"/>
      <c r="B59" s="38"/>
      <c r="C59" s="41"/>
      <c r="D59" s="41"/>
      <c r="E59" s="41"/>
      <c r="F59" s="41"/>
      <c r="G59" s="41"/>
      <c r="H59" s="38"/>
      <c r="I59" s="43"/>
      <c r="J59" s="28" t="s">
        <v>120</v>
      </c>
      <c r="K59" s="11">
        <v>10000000</v>
      </c>
      <c r="L59" s="11"/>
      <c r="M59" s="11"/>
      <c r="N59" s="11"/>
      <c r="O59" s="11"/>
      <c r="P59" s="11"/>
      <c r="Q59" s="11"/>
      <c r="R59" s="11"/>
      <c r="S59" s="11">
        <f t="shared" si="0"/>
        <v>10000000</v>
      </c>
      <c r="T59" s="11"/>
      <c r="U59" s="12"/>
      <c r="V59" s="20"/>
    </row>
    <row r="60" spans="1:22" x14ac:dyDescent="0.25">
      <c r="A60" s="35"/>
      <c r="B60" s="38"/>
      <c r="C60" s="41"/>
      <c r="D60" s="41"/>
      <c r="E60" s="41"/>
      <c r="F60" s="41"/>
      <c r="G60" s="41"/>
      <c r="H60" s="38"/>
      <c r="I60" s="43"/>
      <c r="J60" s="28"/>
      <c r="K60" s="11"/>
      <c r="L60" s="11"/>
      <c r="M60" s="11"/>
      <c r="N60" s="11"/>
      <c r="O60" s="11"/>
      <c r="P60" s="11"/>
      <c r="Q60" s="11"/>
      <c r="R60" s="11"/>
      <c r="S60" s="11">
        <f t="shared" si="0"/>
        <v>0</v>
      </c>
      <c r="T60" s="11"/>
      <c r="U60" s="12"/>
      <c r="V60" s="20"/>
    </row>
    <row r="61" spans="1:22" ht="34.5" thickBot="1" x14ac:dyDescent="0.3">
      <c r="A61" s="36"/>
      <c r="B61" s="39"/>
      <c r="C61" s="42"/>
      <c r="D61" s="42"/>
      <c r="E61" s="42"/>
      <c r="F61" s="42"/>
      <c r="G61" s="42"/>
      <c r="H61" s="39"/>
      <c r="I61" s="44"/>
      <c r="J61" s="28" t="s">
        <v>119</v>
      </c>
      <c r="K61" s="11">
        <v>4060970</v>
      </c>
      <c r="L61" s="11">
        <f>+K61-4060970</f>
        <v>0</v>
      </c>
      <c r="M61" s="11"/>
      <c r="N61" s="11"/>
      <c r="O61" s="11"/>
      <c r="P61" s="11"/>
      <c r="Q61" s="11">
        <v>402036030</v>
      </c>
      <c r="R61" s="11"/>
      <c r="S61" s="11">
        <f t="shared" si="0"/>
        <v>406097000</v>
      </c>
      <c r="T61" s="11">
        <f t="shared" si="1"/>
        <v>0</v>
      </c>
      <c r="U61" s="12">
        <f t="shared" si="3"/>
        <v>0</v>
      </c>
      <c r="V61" s="20"/>
    </row>
    <row r="62" spans="1:22" ht="56.25" customHeight="1" x14ac:dyDescent="0.25">
      <c r="A62" s="34">
        <v>14</v>
      </c>
      <c r="B62" s="37" t="s">
        <v>38</v>
      </c>
      <c r="C62" s="40" t="s">
        <v>51</v>
      </c>
      <c r="D62" s="40" t="s">
        <v>70</v>
      </c>
      <c r="E62" s="40">
        <v>8</v>
      </c>
      <c r="F62" s="40">
        <v>20</v>
      </c>
      <c r="G62" s="40">
        <v>10</v>
      </c>
      <c r="H62" s="37"/>
      <c r="I62" s="43">
        <f>+H62/G62*100</f>
        <v>0</v>
      </c>
      <c r="J62" s="28" t="s">
        <v>91</v>
      </c>
      <c r="K62" s="11">
        <f>20534492/5</f>
        <v>4106898.4</v>
      </c>
      <c r="L62" s="11"/>
      <c r="M62" s="11"/>
      <c r="N62" s="11"/>
      <c r="O62" s="11"/>
      <c r="P62" s="11"/>
      <c r="Q62" s="11"/>
      <c r="R62" s="11"/>
      <c r="S62" s="11">
        <f t="shared" si="0"/>
        <v>4106898.4</v>
      </c>
      <c r="T62" s="11">
        <f t="shared" si="1"/>
        <v>0</v>
      </c>
      <c r="U62" s="12">
        <f t="shared" si="3"/>
        <v>0</v>
      </c>
      <c r="V62" s="20"/>
    </row>
    <row r="63" spans="1:22" ht="56.25" x14ac:dyDescent="0.25">
      <c r="A63" s="35"/>
      <c r="B63" s="38"/>
      <c r="C63" s="41"/>
      <c r="D63" s="41"/>
      <c r="E63" s="41"/>
      <c r="F63" s="41"/>
      <c r="G63" s="41"/>
      <c r="H63" s="38"/>
      <c r="I63" s="43"/>
      <c r="J63" s="28" t="s">
        <v>96</v>
      </c>
      <c r="K63" s="11">
        <v>3846398</v>
      </c>
      <c r="L63" s="11"/>
      <c r="M63" s="11"/>
      <c r="N63" s="11"/>
      <c r="O63" s="11"/>
      <c r="P63" s="11"/>
      <c r="Q63" s="11"/>
      <c r="R63" s="11"/>
      <c r="S63" s="11">
        <f t="shared" si="0"/>
        <v>3846398</v>
      </c>
      <c r="T63" s="11">
        <f t="shared" si="1"/>
        <v>0</v>
      </c>
      <c r="U63" s="12">
        <f t="shared" si="3"/>
        <v>0</v>
      </c>
      <c r="V63" s="20"/>
    </row>
    <row r="64" spans="1:22" ht="33.75" x14ac:dyDescent="0.25">
      <c r="A64" s="35"/>
      <c r="B64" s="38"/>
      <c r="C64" s="41"/>
      <c r="D64" s="41"/>
      <c r="E64" s="41"/>
      <c r="F64" s="41"/>
      <c r="G64" s="41"/>
      <c r="H64" s="38"/>
      <c r="I64" s="43"/>
      <c r="J64" s="28" t="s">
        <v>97</v>
      </c>
      <c r="K64" s="11"/>
      <c r="L64" s="11"/>
      <c r="M64" s="11"/>
      <c r="N64" s="11"/>
      <c r="O64" s="11"/>
      <c r="P64" s="11"/>
      <c r="Q64" s="11"/>
      <c r="R64" s="11"/>
      <c r="S64" s="11">
        <f t="shared" si="0"/>
        <v>0</v>
      </c>
      <c r="T64" s="11">
        <f t="shared" si="1"/>
        <v>0</v>
      </c>
      <c r="U64" s="12" t="e">
        <f t="shared" si="3"/>
        <v>#DIV/0!</v>
      </c>
      <c r="V64" s="20"/>
    </row>
    <row r="65" spans="1:22" ht="23.25" customHeight="1" thickBot="1" x14ac:dyDescent="0.3">
      <c r="A65" s="36"/>
      <c r="B65" s="39"/>
      <c r="C65" s="42"/>
      <c r="D65" s="42"/>
      <c r="E65" s="42"/>
      <c r="F65" s="42"/>
      <c r="G65" s="42"/>
      <c r="H65" s="39"/>
      <c r="I65" s="44"/>
      <c r="J65" s="28" t="s">
        <v>116</v>
      </c>
      <c r="K65" s="11">
        <v>17000000</v>
      </c>
      <c r="L65" s="11"/>
      <c r="M65" s="11"/>
      <c r="N65" s="11"/>
      <c r="O65" s="11"/>
      <c r="P65" s="11"/>
      <c r="Q65" s="11"/>
      <c r="R65" s="11"/>
      <c r="S65" s="11">
        <f t="shared" si="0"/>
        <v>17000000</v>
      </c>
      <c r="T65" s="11">
        <f t="shared" si="1"/>
        <v>0</v>
      </c>
      <c r="U65" s="12">
        <f t="shared" si="3"/>
        <v>0</v>
      </c>
      <c r="V65" s="20"/>
    </row>
    <row r="66" spans="1:22" ht="56.25" x14ac:dyDescent="0.25">
      <c r="A66" s="34">
        <v>15</v>
      </c>
      <c r="B66" s="37" t="s">
        <v>38</v>
      </c>
      <c r="C66" s="40" t="s">
        <v>52</v>
      </c>
      <c r="D66" s="40" t="s">
        <v>71</v>
      </c>
      <c r="E66" s="40">
        <v>1</v>
      </c>
      <c r="F66" s="40">
        <v>2</v>
      </c>
      <c r="G66" s="40">
        <v>1</v>
      </c>
      <c r="H66" s="37"/>
      <c r="I66" s="43">
        <f>+H66/G66*100</f>
        <v>0</v>
      </c>
      <c r="J66" s="28" t="s">
        <v>96</v>
      </c>
      <c r="K66" s="11">
        <v>3846398</v>
      </c>
      <c r="L66" s="11"/>
      <c r="M66" s="11"/>
      <c r="N66" s="11"/>
      <c r="O66" s="11"/>
      <c r="P66" s="11"/>
      <c r="Q66" s="11"/>
      <c r="R66" s="11"/>
      <c r="S66" s="11">
        <f>+K66+M66+O66+Q66</f>
        <v>3846398</v>
      </c>
      <c r="T66" s="11">
        <f t="shared" si="1"/>
        <v>0</v>
      </c>
      <c r="U66" s="12">
        <f t="shared" si="3"/>
        <v>0</v>
      </c>
      <c r="V66" s="20"/>
    </row>
    <row r="67" spans="1:22" ht="32.25" x14ac:dyDescent="0.25">
      <c r="A67" s="35"/>
      <c r="B67" s="38"/>
      <c r="C67" s="41"/>
      <c r="D67" s="41"/>
      <c r="E67" s="41"/>
      <c r="F67" s="41"/>
      <c r="G67" s="41"/>
      <c r="H67" s="38"/>
      <c r="I67" s="43"/>
      <c r="J67" s="28"/>
      <c r="K67" s="11"/>
      <c r="L67" s="11"/>
      <c r="M67" s="11"/>
      <c r="N67" s="11"/>
      <c r="O67" s="11"/>
      <c r="P67" s="11"/>
      <c r="Q67" s="11"/>
      <c r="R67" s="11"/>
      <c r="S67" s="11">
        <f t="shared" si="0"/>
        <v>0</v>
      </c>
      <c r="T67" s="11">
        <f t="shared" si="1"/>
        <v>0</v>
      </c>
      <c r="U67" s="12" t="e">
        <f t="shared" si="3"/>
        <v>#DIV/0!</v>
      </c>
      <c r="V67" s="20"/>
    </row>
    <row r="68" spans="1:22" ht="23.25" customHeight="1" x14ac:dyDescent="0.25">
      <c r="A68" s="35"/>
      <c r="B68" s="38"/>
      <c r="C68" s="41"/>
      <c r="D68" s="41"/>
      <c r="E68" s="41"/>
      <c r="F68" s="41"/>
      <c r="G68" s="41"/>
      <c r="H68" s="38"/>
      <c r="I68" s="43"/>
      <c r="J68" s="28"/>
      <c r="K68" s="11"/>
      <c r="L68" s="11"/>
      <c r="M68" s="11"/>
      <c r="N68" s="11"/>
      <c r="O68" s="11"/>
      <c r="P68" s="11"/>
      <c r="Q68" s="11"/>
      <c r="R68" s="11"/>
      <c r="S68" s="11">
        <f t="shared" si="0"/>
        <v>0</v>
      </c>
      <c r="T68" s="11">
        <f t="shared" si="1"/>
        <v>0</v>
      </c>
      <c r="U68" s="12" t="e">
        <f t="shared" si="3"/>
        <v>#DIV/0!</v>
      </c>
      <c r="V68" s="20"/>
    </row>
    <row r="69" spans="1:22" ht="23.25" customHeight="1" thickBot="1" x14ac:dyDescent="0.3">
      <c r="A69" s="36"/>
      <c r="B69" s="39"/>
      <c r="C69" s="42"/>
      <c r="D69" s="42"/>
      <c r="E69" s="42"/>
      <c r="F69" s="42"/>
      <c r="G69" s="42"/>
      <c r="H69" s="39"/>
      <c r="I69" s="44"/>
      <c r="J69" s="28"/>
      <c r="K69" s="11"/>
      <c r="L69" s="11"/>
      <c r="M69" s="11"/>
      <c r="N69" s="11"/>
      <c r="O69" s="11"/>
      <c r="P69" s="11"/>
      <c r="Q69" s="11"/>
      <c r="R69" s="11"/>
      <c r="S69" s="11">
        <f t="shared" si="0"/>
        <v>0</v>
      </c>
      <c r="T69" s="11">
        <f t="shared" si="1"/>
        <v>0</v>
      </c>
      <c r="U69" s="12" t="e">
        <f t="shared" si="3"/>
        <v>#DIV/0!</v>
      </c>
      <c r="V69" s="20"/>
    </row>
    <row r="70" spans="1:22" ht="45" x14ac:dyDescent="0.25">
      <c r="A70" s="34">
        <v>16</v>
      </c>
      <c r="B70" s="37" t="s">
        <v>38</v>
      </c>
      <c r="C70" s="40" t="s">
        <v>53</v>
      </c>
      <c r="D70" s="40" t="s">
        <v>72</v>
      </c>
      <c r="E70" s="40">
        <v>1.2</v>
      </c>
      <c r="F70" s="40">
        <v>4</v>
      </c>
      <c r="G70" s="40">
        <v>1</v>
      </c>
      <c r="H70" s="37"/>
      <c r="I70" s="43">
        <f>+H70/G70*100</f>
        <v>0</v>
      </c>
      <c r="J70" s="28" t="s">
        <v>91</v>
      </c>
      <c r="K70" s="11">
        <f>20534492/5</f>
        <v>4106898.4</v>
      </c>
      <c r="L70" s="11"/>
      <c r="M70" s="11"/>
      <c r="N70" s="11"/>
      <c r="O70" s="11"/>
      <c r="P70" s="11"/>
      <c r="Q70" s="11"/>
      <c r="R70" s="11"/>
      <c r="S70" s="11">
        <f>+K70+M70+O70+Q70</f>
        <v>4106898.4</v>
      </c>
      <c r="T70" s="11">
        <f t="shared" si="1"/>
        <v>0</v>
      </c>
      <c r="U70" s="12">
        <f t="shared" si="3"/>
        <v>0</v>
      </c>
      <c r="V70" s="20"/>
    </row>
    <row r="71" spans="1:22" ht="33.75" x14ac:dyDescent="0.25">
      <c r="A71" s="35"/>
      <c r="B71" s="38"/>
      <c r="C71" s="41"/>
      <c r="D71" s="41"/>
      <c r="E71" s="41"/>
      <c r="F71" s="41"/>
      <c r="G71" s="41"/>
      <c r="H71" s="38"/>
      <c r="I71" s="43"/>
      <c r="J71" s="28" t="s">
        <v>98</v>
      </c>
      <c r="K71" s="11"/>
      <c r="L71" s="11"/>
      <c r="M71" s="11"/>
      <c r="N71" s="11"/>
      <c r="O71" s="11"/>
      <c r="P71" s="11"/>
      <c r="Q71" s="11"/>
      <c r="R71" s="11"/>
      <c r="S71" s="11">
        <f t="shared" si="0"/>
        <v>0</v>
      </c>
      <c r="T71" s="11">
        <f t="shared" si="1"/>
        <v>0</v>
      </c>
      <c r="U71" s="12" t="e">
        <f t="shared" si="3"/>
        <v>#DIV/0!</v>
      </c>
      <c r="V71" s="20"/>
    </row>
    <row r="72" spans="1:22" ht="23.25" customHeight="1" x14ac:dyDescent="0.25">
      <c r="A72" s="35"/>
      <c r="B72" s="38"/>
      <c r="C72" s="41"/>
      <c r="D72" s="41"/>
      <c r="E72" s="41"/>
      <c r="F72" s="41"/>
      <c r="G72" s="41"/>
      <c r="H72" s="38"/>
      <c r="I72" s="43"/>
      <c r="J72" s="28"/>
      <c r="K72" s="11"/>
      <c r="L72" s="11"/>
      <c r="M72" s="11"/>
      <c r="N72" s="11"/>
      <c r="O72" s="11"/>
      <c r="P72" s="11"/>
      <c r="Q72" s="11"/>
      <c r="R72" s="11"/>
      <c r="S72" s="11">
        <f t="shared" si="0"/>
        <v>0</v>
      </c>
      <c r="T72" s="11">
        <f t="shared" si="1"/>
        <v>0</v>
      </c>
      <c r="U72" s="12" t="e">
        <f t="shared" si="3"/>
        <v>#DIV/0!</v>
      </c>
      <c r="V72" s="20"/>
    </row>
    <row r="73" spans="1:22" ht="23.25" customHeight="1" thickBot="1" x14ac:dyDescent="0.3">
      <c r="A73" s="36"/>
      <c r="B73" s="39"/>
      <c r="C73" s="42"/>
      <c r="D73" s="42"/>
      <c r="E73" s="42"/>
      <c r="F73" s="42"/>
      <c r="G73" s="42"/>
      <c r="H73" s="39"/>
      <c r="I73" s="44"/>
      <c r="J73" s="28"/>
      <c r="K73" s="11"/>
      <c r="L73" s="11"/>
      <c r="M73" s="11"/>
      <c r="N73" s="11"/>
      <c r="O73" s="11"/>
      <c r="P73" s="11"/>
      <c r="Q73" s="11"/>
      <c r="R73" s="11"/>
      <c r="S73" s="11">
        <f t="shared" si="0"/>
        <v>0</v>
      </c>
      <c r="T73" s="11">
        <f t="shared" si="1"/>
        <v>0</v>
      </c>
      <c r="U73" s="12" t="e">
        <f t="shared" si="3"/>
        <v>#DIV/0!</v>
      </c>
      <c r="V73" s="20"/>
    </row>
    <row r="74" spans="1:22" ht="56.25" x14ac:dyDescent="0.25">
      <c r="A74" s="34">
        <v>17</v>
      </c>
      <c r="B74" s="37" t="s">
        <v>38</v>
      </c>
      <c r="C74" s="40" t="s">
        <v>92</v>
      </c>
      <c r="D74" s="40" t="s">
        <v>93</v>
      </c>
      <c r="E74" s="40">
        <v>0</v>
      </c>
      <c r="F74" s="40">
        <v>8</v>
      </c>
      <c r="G74" s="40">
        <v>4</v>
      </c>
      <c r="H74" s="37"/>
      <c r="I74" s="43">
        <f>+H74/G74*100</f>
        <v>0</v>
      </c>
      <c r="J74" s="28" t="s">
        <v>95</v>
      </c>
      <c r="K74" s="11">
        <f>20534492/5</f>
        <v>4106898.4</v>
      </c>
      <c r="L74" s="11"/>
      <c r="M74" s="11"/>
      <c r="N74" s="11"/>
      <c r="O74" s="11"/>
      <c r="P74" s="11"/>
      <c r="Q74" s="11"/>
      <c r="R74" s="11"/>
      <c r="S74" s="11">
        <f t="shared" ref="S74:T77" si="4">+K74+M74+O74+Q74</f>
        <v>4106898.4</v>
      </c>
      <c r="T74" s="11">
        <f t="shared" si="4"/>
        <v>0</v>
      </c>
      <c r="U74" s="12">
        <f t="shared" si="3"/>
        <v>0</v>
      </c>
      <c r="V74" s="20"/>
    </row>
    <row r="75" spans="1:22" ht="56.25" x14ac:dyDescent="0.25">
      <c r="A75" s="35"/>
      <c r="B75" s="38"/>
      <c r="C75" s="41"/>
      <c r="D75" s="41"/>
      <c r="E75" s="41"/>
      <c r="F75" s="41"/>
      <c r="G75" s="41"/>
      <c r="H75" s="38"/>
      <c r="I75" s="43"/>
      <c r="J75" s="28" t="s">
        <v>96</v>
      </c>
      <c r="K75" s="11">
        <v>3846398</v>
      </c>
      <c r="L75" s="11"/>
      <c r="M75" s="11"/>
      <c r="N75" s="11"/>
      <c r="O75" s="11"/>
      <c r="P75" s="11"/>
      <c r="Q75" s="11"/>
      <c r="R75" s="11"/>
      <c r="S75" s="11">
        <f t="shared" si="4"/>
        <v>3846398</v>
      </c>
      <c r="T75" s="11">
        <f t="shared" si="4"/>
        <v>0</v>
      </c>
      <c r="U75" s="12">
        <f t="shared" si="3"/>
        <v>0</v>
      </c>
      <c r="V75" s="20"/>
    </row>
    <row r="76" spans="1:22" ht="23.25" customHeight="1" x14ac:dyDescent="0.25">
      <c r="A76" s="35"/>
      <c r="B76" s="38"/>
      <c r="C76" s="41"/>
      <c r="D76" s="41"/>
      <c r="E76" s="41"/>
      <c r="F76" s="41"/>
      <c r="G76" s="41"/>
      <c r="H76" s="38"/>
      <c r="I76" s="43"/>
      <c r="J76" s="28" t="s">
        <v>100</v>
      </c>
      <c r="K76" s="11">
        <v>10123493</v>
      </c>
      <c r="L76" s="11"/>
      <c r="M76" s="11"/>
      <c r="N76" s="11"/>
      <c r="O76" s="11"/>
      <c r="P76" s="11"/>
      <c r="Q76" s="11"/>
      <c r="R76" s="11"/>
      <c r="S76" s="11">
        <f t="shared" si="4"/>
        <v>10123493</v>
      </c>
      <c r="T76" s="11">
        <f t="shared" si="4"/>
        <v>0</v>
      </c>
      <c r="U76" s="12">
        <f t="shared" si="3"/>
        <v>0</v>
      </c>
      <c r="V76" s="20"/>
    </row>
    <row r="77" spans="1:22" ht="23.25" customHeight="1" thickBot="1" x14ac:dyDescent="0.3">
      <c r="A77" s="36"/>
      <c r="B77" s="39"/>
      <c r="C77" s="42"/>
      <c r="D77" s="42"/>
      <c r="E77" s="42"/>
      <c r="F77" s="42"/>
      <c r="G77" s="42"/>
      <c r="H77" s="39"/>
      <c r="I77" s="44"/>
      <c r="J77" s="28"/>
      <c r="K77" s="11"/>
      <c r="L77" s="11"/>
      <c r="M77" s="11"/>
      <c r="N77" s="11"/>
      <c r="O77" s="11"/>
      <c r="P77" s="11"/>
      <c r="Q77" s="11"/>
      <c r="R77" s="11"/>
      <c r="S77" s="11">
        <f t="shared" si="4"/>
        <v>0</v>
      </c>
      <c r="T77" s="11">
        <f t="shared" si="4"/>
        <v>0</v>
      </c>
      <c r="U77" s="12" t="e">
        <f t="shared" si="3"/>
        <v>#DIV/0!</v>
      </c>
      <c r="V77" s="20"/>
    </row>
    <row r="78" spans="1:22" ht="56.25" x14ac:dyDescent="0.25">
      <c r="A78" s="34">
        <v>18</v>
      </c>
      <c r="B78" s="37" t="s">
        <v>38</v>
      </c>
      <c r="C78" s="40" t="s">
        <v>54</v>
      </c>
      <c r="D78" s="40" t="s">
        <v>73</v>
      </c>
      <c r="E78" s="40">
        <v>1</v>
      </c>
      <c r="F78" s="40">
        <v>1</v>
      </c>
      <c r="G78" s="40">
        <v>1</v>
      </c>
      <c r="H78" s="37"/>
      <c r="I78" s="43">
        <f>+H78/G78*100</f>
        <v>0</v>
      </c>
      <c r="J78" s="28" t="s">
        <v>96</v>
      </c>
      <c r="K78" s="11">
        <v>3846398</v>
      </c>
      <c r="L78" s="11"/>
      <c r="M78" s="11"/>
      <c r="N78" s="11"/>
      <c r="O78" s="11"/>
      <c r="P78" s="11"/>
      <c r="Q78" s="11"/>
      <c r="R78" s="11"/>
      <c r="S78" s="11">
        <f t="shared" si="0"/>
        <v>3846398</v>
      </c>
      <c r="T78" s="11">
        <f t="shared" si="1"/>
        <v>0</v>
      </c>
      <c r="U78" s="12">
        <f t="shared" si="3"/>
        <v>0</v>
      </c>
      <c r="V78" s="20"/>
    </row>
    <row r="79" spans="1:22" ht="23.25" customHeight="1" x14ac:dyDescent="0.25">
      <c r="A79" s="35"/>
      <c r="B79" s="38"/>
      <c r="C79" s="41"/>
      <c r="D79" s="41"/>
      <c r="E79" s="41"/>
      <c r="F79" s="41"/>
      <c r="G79" s="41"/>
      <c r="H79" s="38"/>
      <c r="I79" s="43"/>
      <c r="J79" s="28" t="s">
        <v>105</v>
      </c>
      <c r="K79" s="11"/>
      <c r="L79" s="11"/>
      <c r="M79" s="11"/>
      <c r="N79" s="11"/>
      <c r="O79" s="11"/>
      <c r="P79" s="11"/>
      <c r="Q79" s="11"/>
      <c r="R79" s="11"/>
      <c r="S79" s="11">
        <f t="shared" ref="S79:S97" si="5">+K79+M79+O79+Q79</f>
        <v>0</v>
      </c>
      <c r="T79" s="11">
        <f t="shared" ref="T79:T97" si="6">+L79+N79+P79+R79</f>
        <v>0</v>
      </c>
      <c r="U79" s="12" t="e">
        <f t="shared" si="3"/>
        <v>#DIV/0!</v>
      </c>
      <c r="V79" s="20"/>
    </row>
    <row r="80" spans="1:22" ht="23.25" customHeight="1" x14ac:dyDescent="0.25">
      <c r="A80" s="35"/>
      <c r="B80" s="38"/>
      <c r="C80" s="41"/>
      <c r="D80" s="41"/>
      <c r="E80" s="41"/>
      <c r="F80" s="41"/>
      <c r="G80" s="41"/>
      <c r="H80" s="38"/>
      <c r="I80" s="43"/>
      <c r="J80" s="28"/>
      <c r="K80" s="11"/>
      <c r="L80" s="11"/>
      <c r="M80" s="11"/>
      <c r="N80" s="11"/>
      <c r="O80" s="11"/>
      <c r="P80" s="11"/>
      <c r="Q80" s="11"/>
      <c r="R80" s="11"/>
      <c r="S80" s="11">
        <f t="shared" si="5"/>
        <v>0</v>
      </c>
      <c r="T80" s="11">
        <f t="shared" si="6"/>
        <v>0</v>
      </c>
      <c r="U80" s="12" t="e">
        <f t="shared" si="3"/>
        <v>#DIV/0!</v>
      </c>
      <c r="V80" s="20"/>
    </row>
    <row r="81" spans="1:22" ht="23.25" customHeight="1" thickBot="1" x14ac:dyDescent="0.3">
      <c r="A81" s="36"/>
      <c r="B81" s="39"/>
      <c r="C81" s="42"/>
      <c r="D81" s="42"/>
      <c r="E81" s="42"/>
      <c r="F81" s="42"/>
      <c r="G81" s="42"/>
      <c r="H81" s="39"/>
      <c r="I81" s="44"/>
      <c r="J81" s="28"/>
      <c r="K81" s="11"/>
      <c r="L81" s="11"/>
      <c r="M81" s="11"/>
      <c r="N81" s="11"/>
      <c r="O81" s="11"/>
      <c r="P81" s="11"/>
      <c r="Q81" s="11"/>
      <c r="R81" s="11"/>
      <c r="S81" s="11">
        <f t="shared" si="5"/>
        <v>0</v>
      </c>
      <c r="T81" s="11">
        <f t="shared" si="6"/>
        <v>0</v>
      </c>
      <c r="U81" s="12" t="e">
        <f t="shared" si="3"/>
        <v>#DIV/0!</v>
      </c>
      <c r="V81" s="20"/>
    </row>
    <row r="82" spans="1:22" ht="32.25" x14ac:dyDescent="0.25">
      <c r="A82" s="34">
        <v>19</v>
      </c>
      <c r="B82" s="37" t="s">
        <v>38</v>
      </c>
      <c r="C82" s="40" t="s">
        <v>55</v>
      </c>
      <c r="D82" s="40" t="s">
        <v>74</v>
      </c>
      <c r="E82" s="40">
        <v>1</v>
      </c>
      <c r="F82" s="40">
        <v>1</v>
      </c>
      <c r="G82" s="40">
        <v>1</v>
      </c>
      <c r="H82" s="37"/>
      <c r="I82" s="43">
        <f>+H82/G82*100</f>
        <v>0</v>
      </c>
      <c r="J82" s="28"/>
      <c r="K82" s="11"/>
      <c r="L82" s="11"/>
      <c r="M82" s="11"/>
      <c r="N82" s="11"/>
      <c r="O82" s="11"/>
      <c r="P82" s="11"/>
      <c r="Q82" s="11"/>
      <c r="R82" s="11"/>
      <c r="S82" s="11">
        <f t="shared" si="5"/>
        <v>0</v>
      </c>
      <c r="T82" s="11">
        <f t="shared" si="6"/>
        <v>0</v>
      </c>
      <c r="U82" s="12" t="e">
        <f t="shared" si="3"/>
        <v>#DIV/0!</v>
      </c>
      <c r="V82" s="20"/>
    </row>
    <row r="83" spans="1:22" ht="32.25" x14ac:dyDescent="0.25">
      <c r="A83" s="35"/>
      <c r="B83" s="38"/>
      <c r="C83" s="41"/>
      <c r="D83" s="41"/>
      <c r="E83" s="41"/>
      <c r="F83" s="41"/>
      <c r="G83" s="41"/>
      <c r="H83" s="38"/>
      <c r="I83" s="43"/>
      <c r="J83" s="28"/>
      <c r="K83" s="11"/>
      <c r="L83" s="11"/>
      <c r="M83" s="11"/>
      <c r="N83" s="11"/>
      <c r="O83" s="11"/>
      <c r="P83" s="11"/>
      <c r="Q83" s="11"/>
      <c r="R83" s="11"/>
      <c r="S83" s="11">
        <f t="shared" si="5"/>
        <v>0</v>
      </c>
      <c r="T83" s="11">
        <f t="shared" si="6"/>
        <v>0</v>
      </c>
      <c r="U83" s="12" t="e">
        <f t="shared" si="3"/>
        <v>#DIV/0!</v>
      </c>
      <c r="V83" s="20"/>
    </row>
    <row r="84" spans="1:22" ht="23.25" customHeight="1" x14ac:dyDescent="0.25">
      <c r="A84" s="35"/>
      <c r="B84" s="38"/>
      <c r="C84" s="41"/>
      <c r="D84" s="41"/>
      <c r="E84" s="41"/>
      <c r="F84" s="41"/>
      <c r="G84" s="41"/>
      <c r="H84" s="38"/>
      <c r="I84" s="43"/>
      <c r="J84" s="28"/>
      <c r="K84" s="11"/>
      <c r="L84" s="11"/>
      <c r="M84" s="11"/>
      <c r="N84" s="11"/>
      <c r="O84" s="11"/>
      <c r="P84" s="11"/>
      <c r="Q84" s="11"/>
      <c r="R84" s="11"/>
      <c r="S84" s="11">
        <f t="shared" si="5"/>
        <v>0</v>
      </c>
      <c r="T84" s="11">
        <f t="shared" si="6"/>
        <v>0</v>
      </c>
      <c r="U84" s="12" t="e">
        <f t="shared" si="3"/>
        <v>#DIV/0!</v>
      </c>
      <c r="V84" s="20"/>
    </row>
    <row r="85" spans="1:22" ht="23.25" customHeight="1" thickBot="1" x14ac:dyDescent="0.3">
      <c r="A85" s="36"/>
      <c r="B85" s="39"/>
      <c r="C85" s="42"/>
      <c r="D85" s="42"/>
      <c r="E85" s="42"/>
      <c r="F85" s="42"/>
      <c r="G85" s="42"/>
      <c r="H85" s="39"/>
      <c r="I85" s="44"/>
      <c r="J85" s="28"/>
      <c r="K85" s="11"/>
      <c r="L85" s="11"/>
      <c r="M85" s="11"/>
      <c r="N85" s="11"/>
      <c r="O85" s="11"/>
      <c r="P85" s="11"/>
      <c r="Q85" s="11"/>
      <c r="R85" s="11"/>
      <c r="S85" s="11">
        <f t="shared" si="5"/>
        <v>0</v>
      </c>
      <c r="T85" s="11">
        <f t="shared" si="6"/>
        <v>0</v>
      </c>
      <c r="U85" s="12" t="e">
        <f t="shared" si="3"/>
        <v>#DIV/0!</v>
      </c>
      <c r="V85" s="20"/>
    </row>
    <row r="86" spans="1:22" ht="67.5" x14ac:dyDescent="0.25">
      <c r="A86" s="34">
        <v>20</v>
      </c>
      <c r="B86" s="37" t="s">
        <v>38</v>
      </c>
      <c r="C86" s="40" t="s">
        <v>56</v>
      </c>
      <c r="D86" s="40" t="s">
        <v>75</v>
      </c>
      <c r="E86" s="40">
        <v>0</v>
      </c>
      <c r="F86" s="40">
        <v>2</v>
      </c>
      <c r="G86" s="40">
        <v>1</v>
      </c>
      <c r="H86" s="37"/>
      <c r="I86" s="43">
        <f>+H86/G86*100</f>
        <v>0</v>
      </c>
      <c r="J86" s="28" t="s">
        <v>99</v>
      </c>
      <c r="K86" s="11"/>
      <c r="L86" s="11"/>
      <c r="M86" s="11"/>
      <c r="N86" s="11"/>
      <c r="O86" s="11"/>
      <c r="P86" s="11"/>
      <c r="Q86" s="11"/>
      <c r="R86" s="11"/>
      <c r="S86" s="11">
        <f t="shared" si="5"/>
        <v>0</v>
      </c>
      <c r="T86" s="11">
        <f t="shared" si="6"/>
        <v>0</v>
      </c>
      <c r="U86" s="12" t="e">
        <f t="shared" si="3"/>
        <v>#DIV/0!</v>
      </c>
      <c r="V86" s="20"/>
    </row>
    <row r="87" spans="1:22" ht="23.25" customHeight="1" x14ac:dyDescent="0.25">
      <c r="A87" s="35"/>
      <c r="B87" s="38"/>
      <c r="C87" s="41"/>
      <c r="D87" s="41"/>
      <c r="E87" s="41"/>
      <c r="F87" s="41"/>
      <c r="G87" s="41"/>
      <c r="H87" s="38"/>
      <c r="I87" s="43"/>
      <c r="J87" s="28"/>
      <c r="K87" s="11"/>
      <c r="L87" s="11"/>
      <c r="M87" s="11"/>
      <c r="N87" s="11"/>
      <c r="O87" s="11"/>
      <c r="P87" s="11"/>
      <c r="Q87" s="11"/>
      <c r="R87" s="11"/>
      <c r="S87" s="11">
        <f t="shared" si="5"/>
        <v>0</v>
      </c>
      <c r="T87" s="11">
        <f t="shared" si="6"/>
        <v>0</v>
      </c>
      <c r="U87" s="12" t="e">
        <f t="shared" si="3"/>
        <v>#DIV/0!</v>
      </c>
      <c r="V87" s="20"/>
    </row>
    <row r="88" spans="1:22" ht="23.25" customHeight="1" x14ac:dyDescent="0.25">
      <c r="A88" s="35"/>
      <c r="B88" s="38"/>
      <c r="C88" s="41"/>
      <c r="D88" s="41"/>
      <c r="E88" s="41"/>
      <c r="F88" s="41"/>
      <c r="G88" s="41"/>
      <c r="H88" s="38"/>
      <c r="I88" s="43"/>
      <c r="J88" s="28"/>
      <c r="K88" s="11"/>
      <c r="L88" s="11"/>
      <c r="M88" s="11"/>
      <c r="N88" s="11"/>
      <c r="O88" s="11"/>
      <c r="P88" s="11"/>
      <c r="Q88" s="11"/>
      <c r="R88" s="11"/>
      <c r="S88" s="11">
        <f t="shared" si="5"/>
        <v>0</v>
      </c>
      <c r="T88" s="11">
        <f t="shared" si="6"/>
        <v>0</v>
      </c>
      <c r="U88" s="12" t="e">
        <f t="shared" si="3"/>
        <v>#DIV/0!</v>
      </c>
      <c r="V88" s="20"/>
    </row>
    <row r="89" spans="1:22" ht="23.25" customHeight="1" thickBot="1" x14ac:dyDescent="0.3">
      <c r="A89" s="36"/>
      <c r="B89" s="39"/>
      <c r="C89" s="42"/>
      <c r="D89" s="42"/>
      <c r="E89" s="42"/>
      <c r="F89" s="42"/>
      <c r="G89" s="42"/>
      <c r="H89" s="39"/>
      <c r="I89" s="44"/>
      <c r="J89" s="28"/>
      <c r="K89" s="11"/>
      <c r="L89" s="11"/>
      <c r="M89" s="11"/>
      <c r="N89" s="11"/>
      <c r="O89" s="11"/>
      <c r="P89" s="11"/>
      <c r="Q89" s="11"/>
      <c r="R89" s="11"/>
      <c r="S89" s="11">
        <f t="shared" si="5"/>
        <v>0</v>
      </c>
      <c r="T89" s="11">
        <f t="shared" si="6"/>
        <v>0</v>
      </c>
      <c r="U89" s="12" t="e">
        <f t="shared" si="3"/>
        <v>#DIV/0!</v>
      </c>
      <c r="V89" s="20"/>
    </row>
    <row r="90" spans="1:22" ht="32.25" x14ac:dyDescent="0.25">
      <c r="A90" s="34">
        <v>21</v>
      </c>
      <c r="B90" s="37" t="s">
        <v>38</v>
      </c>
      <c r="C90" s="40" t="s">
        <v>57</v>
      </c>
      <c r="D90" s="40" t="s">
        <v>76</v>
      </c>
      <c r="E90" s="40">
        <v>1</v>
      </c>
      <c r="F90" s="40">
        <v>1</v>
      </c>
      <c r="G90" s="40">
        <v>1</v>
      </c>
      <c r="H90" s="37"/>
      <c r="I90" s="43">
        <f>+H90/G90*100</f>
        <v>0</v>
      </c>
      <c r="J90" s="28"/>
      <c r="K90" s="11"/>
      <c r="L90" s="11"/>
      <c r="M90" s="11"/>
      <c r="N90" s="11"/>
      <c r="O90" s="11"/>
      <c r="P90" s="11"/>
      <c r="Q90" s="11"/>
      <c r="R90" s="11"/>
      <c r="S90" s="11">
        <f t="shared" si="5"/>
        <v>0</v>
      </c>
      <c r="T90" s="11">
        <f t="shared" si="6"/>
        <v>0</v>
      </c>
      <c r="U90" s="12" t="e">
        <f t="shared" si="3"/>
        <v>#DIV/0!</v>
      </c>
      <c r="V90" s="20"/>
    </row>
    <row r="91" spans="1:22" ht="23.25" customHeight="1" x14ac:dyDescent="0.25">
      <c r="A91" s="35"/>
      <c r="B91" s="38"/>
      <c r="C91" s="41"/>
      <c r="D91" s="41"/>
      <c r="E91" s="41"/>
      <c r="F91" s="41"/>
      <c r="G91" s="41"/>
      <c r="H91" s="38"/>
      <c r="I91" s="43"/>
      <c r="J91" s="28"/>
      <c r="K91" s="11"/>
      <c r="L91" s="11"/>
      <c r="M91" s="11"/>
      <c r="N91" s="11"/>
      <c r="O91" s="11"/>
      <c r="P91" s="11"/>
      <c r="Q91" s="11"/>
      <c r="R91" s="11"/>
      <c r="S91" s="11">
        <f t="shared" si="5"/>
        <v>0</v>
      </c>
      <c r="T91" s="11">
        <f t="shared" si="6"/>
        <v>0</v>
      </c>
      <c r="U91" s="12" t="e">
        <f t="shared" si="3"/>
        <v>#DIV/0!</v>
      </c>
      <c r="V91" s="20"/>
    </row>
    <row r="92" spans="1:22" ht="23.25" customHeight="1" x14ac:dyDescent="0.25">
      <c r="A92" s="35"/>
      <c r="B92" s="38"/>
      <c r="C92" s="41"/>
      <c r="D92" s="41"/>
      <c r="E92" s="41"/>
      <c r="F92" s="41"/>
      <c r="G92" s="41"/>
      <c r="H92" s="38"/>
      <c r="I92" s="43"/>
      <c r="J92" s="28"/>
      <c r="K92" s="11"/>
      <c r="L92" s="11"/>
      <c r="M92" s="11"/>
      <c r="N92" s="11"/>
      <c r="O92" s="11"/>
      <c r="P92" s="11"/>
      <c r="Q92" s="11"/>
      <c r="R92" s="11"/>
      <c r="S92" s="11">
        <f t="shared" si="5"/>
        <v>0</v>
      </c>
      <c r="T92" s="11">
        <f t="shared" si="6"/>
        <v>0</v>
      </c>
      <c r="U92" s="12" t="e">
        <f t="shared" si="3"/>
        <v>#DIV/0!</v>
      </c>
      <c r="V92" s="20"/>
    </row>
    <row r="93" spans="1:22" ht="23.25" customHeight="1" thickBot="1" x14ac:dyDescent="0.3">
      <c r="A93" s="36"/>
      <c r="B93" s="39"/>
      <c r="C93" s="42"/>
      <c r="D93" s="42"/>
      <c r="E93" s="42"/>
      <c r="F93" s="42"/>
      <c r="G93" s="42"/>
      <c r="H93" s="39"/>
      <c r="I93" s="44"/>
      <c r="J93" s="28"/>
      <c r="K93" s="11"/>
      <c r="L93" s="11"/>
      <c r="M93" s="11"/>
      <c r="N93" s="11"/>
      <c r="O93" s="11"/>
      <c r="P93" s="11"/>
      <c r="Q93" s="11"/>
      <c r="R93" s="11"/>
      <c r="S93" s="11">
        <f t="shared" si="5"/>
        <v>0</v>
      </c>
      <c r="T93" s="11">
        <f t="shared" si="6"/>
        <v>0</v>
      </c>
      <c r="U93" s="12" t="e">
        <f t="shared" si="3"/>
        <v>#DIV/0!</v>
      </c>
      <c r="V93" s="20"/>
    </row>
    <row r="94" spans="1:22" ht="32.25" customHeight="1" x14ac:dyDescent="0.25">
      <c r="A94" s="34">
        <v>22</v>
      </c>
      <c r="B94" s="37" t="s">
        <v>38</v>
      </c>
      <c r="C94" s="40" t="s">
        <v>58</v>
      </c>
      <c r="D94" s="40" t="s">
        <v>77</v>
      </c>
      <c r="E94" s="40">
        <v>0</v>
      </c>
      <c r="F94" s="40">
        <v>1</v>
      </c>
      <c r="G94" s="40">
        <v>1</v>
      </c>
      <c r="H94" s="37"/>
      <c r="I94" s="77">
        <f>+H94/G94*100</f>
        <v>0</v>
      </c>
      <c r="J94" s="28"/>
      <c r="K94" s="11"/>
      <c r="L94" s="11"/>
      <c r="M94" s="11"/>
      <c r="N94" s="11"/>
      <c r="O94" s="11"/>
      <c r="P94" s="11"/>
      <c r="Q94" s="11"/>
      <c r="R94" s="11"/>
      <c r="S94" s="11">
        <f t="shared" si="5"/>
        <v>0</v>
      </c>
      <c r="T94" s="11">
        <f t="shared" si="6"/>
        <v>0</v>
      </c>
      <c r="U94" s="12" t="e">
        <f t="shared" si="3"/>
        <v>#DIV/0!</v>
      </c>
      <c r="V94" s="20"/>
    </row>
    <row r="95" spans="1:22" ht="33.75" x14ac:dyDescent="0.25">
      <c r="A95" s="35"/>
      <c r="B95" s="38"/>
      <c r="C95" s="41"/>
      <c r="D95" s="41"/>
      <c r="E95" s="41"/>
      <c r="F95" s="41"/>
      <c r="G95" s="41"/>
      <c r="H95" s="38"/>
      <c r="I95" s="43"/>
      <c r="J95" s="28" t="s">
        <v>101</v>
      </c>
      <c r="K95" s="11"/>
      <c r="L95" s="11"/>
      <c r="M95" s="11"/>
      <c r="N95" s="11"/>
      <c r="O95" s="11"/>
      <c r="P95" s="11"/>
      <c r="Q95" s="11"/>
      <c r="R95" s="11"/>
      <c r="S95" s="11">
        <f t="shared" si="5"/>
        <v>0</v>
      </c>
      <c r="T95" s="11">
        <f t="shared" si="6"/>
        <v>0</v>
      </c>
      <c r="U95" s="12" t="e">
        <f t="shared" si="3"/>
        <v>#DIV/0!</v>
      </c>
      <c r="V95" s="20"/>
    </row>
    <row r="96" spans="1:22" x14ac:dyDescent="0.25">
      <c r="A96" s="35"/>
      <c r="B96" s="38"/>
      <c r="C96" s="41"/>
      <c r="D96" s="41"/>
      <c r="E96" s="41"/>
      <c r="F96" s="41"/>
      <c r="G96" s="41"/>
      <c r="H96" s="38"/>
      <c r="I96" s="43"/>
      <c r="J96" s="28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2"/>
      <c r="V96" s="20"/>
    </row>
    <row r="97" spans="1:23" ht="23.25" customHeight="1" thickBot="1" x14ac:dyDescent="0.3">
      <c r="A97" s="35"/>
      <c r="B97" s="38"/>
      <c r="C97" s="41"/>
      <c r="D97" s="41"/>
      <c r="E97" s="41"/>
      <c r="F97" s="41"/>
      <c r="G97" s="41"/>
      <c r="H97" s="38"/>
      <c r="I97" s="43"/>
      <c r="J97" s="28"/>
      <c r="K97" s="11"/>
      <c r="L97" s="11"/>
      <c r="M97" s="11"/>
      <c r="N97" s="11"/>
      <c r="O97" s="11"/>
      <c r="P97" s="11"/>
      <c r="Q97" s="11"/>
      <c r="R97" s="11"/>
      <c r="S97" s="11">
        <f t="shared" si="5"/>
        <v>0</v>
      </c>
      <c r="T97" s="11">
        <f t="shared" si="6"/>
        <v>0</v>
      </c>
      <c r="U97" s="12" t="e">
        <f t="shared" si="3"/>
        <v>#DIV/0!</v>
      </c>
      <c r="V97" s="20"/>
      <c r="W97" s="33"/>
    </row>
    <row r="98" spans="1:23" ht="44.25" hidden="1" customHeight="1" x14ac:dyDescent="0.25">
      <c r="A98" s="29"/>
      <c r="B98" s="30"/>
      <c r="C98" s="31"/>
      <c r="D98" s="41" t="s">
        <v>122</v>
      </c>
      <c r="E98" s="41">
        <v>0</v>
      </c>
      <c r="F98" s="78">
        <v>0.3</v>
      </c>
      <c r="G98" s="41"/>
      <c r="H98" s="38"/>
      <c r="I98" s="43"/>
      <c r="J98" s="32" t="s">
        <v>124</v>
      </c>
      <c r="K98" s="23">
        <v>0</v>
      </c>
      <c r="L98" s="24"/>
      <c r="M98" s="23"/>
      <c r="N98" s="24"/>
      <c r="O98" s="23"/>
      <c r="P98" s="24"/>
      <c r="Q98" s="23"/>
      <c r="R98" s="24"/>
      <c r="S98" s="11"/>
      <c r="T98" s="11"/>
      <c r="U98" s="12"/>
      <c r="V98" s="25"/>
    </row>
    <row r="99" spans="1:23" ht="58.5" hidden="1" customHeight="1" thickBot="1" x14ac:dyDescent="0.3">
      <c r="A99" s="29"/>
      <c r="B99" s="30"/>
      <c r="C99" s="31"/>
      <c r="D99" s="41"/>
      <c r="E99" s="41"/>
      <c r="F99" s="78"/>
      <c r="G99" s="41"/>
      <c r="H99" s="38"/>
      <c r="I99" s="43"/>
      <c r="J99" s="28" t="s">
        <v>121</v>
      </c>
      <c r="K99" s="23">
        <v>0</v>
      </c>
      <c r="L99" s="24"/>
      <c r="M99" s="23"/>
      <c r="N99" s="24"/>
      <c r="O99" s="23"/>
      <c r="P99" s="24"/>
      <c r="Q99" s="23"/>
      <c r="R99" s="24"/>
      <c r="S99" s="11"/>
      <c r="T99" s="11"/>
      <c r="U99" s="12"/>
      <c r="V99" s="25"/>
    </row>
    <row r="100" spans="1:23" ht="82.5" hidden="1" customHeight="1" thickBot="1" x14ac:dyDescent="0.3">
      <c r="A100" s="29"/>
      <c r="B100" s="30"/>
      <c r="C100" s="31"/>
      <c r="D100" s="41"/>
      <c r="E100" s="41"/>
      <c r="F100" s="78"/>
      <c r="G100" s="41"/>
      <c r="H100" s="38"/>
      <c r="I100" s="43"/>
      <c r="J100" s="26" t="s">
        <v>123</v>
      </c>
      <c r="K100" s="23">
        <v>0</v>
      </c>
      <c r="L100" s="24"/>
      <c r="M100" s="23"/>
      <c r="N100" s="24"/>
      <c r="O100" s="23"/>
      <c r="P100" s="24"/>
      <c r="Q100" s="23"/>
      <c r="R100" s="24"/>
      <c r="S100" s="11"/>
      <c r="T100" s="11"/>
      <c r="U100" s="12"/>
      <c r="V100" s="25"/>
    </row>
    <row r="101" spans="1:23" ht="23.25" customHeight="1" thickBot="1" x14ac:dyDescent="0.35">
      <c r="A101" s="57" t="s">
        <v>9</v>
      </c>
      <c r="B101" s="58"/>
      <c r="C101" s="58"/>
      <c r="D101" s="58"/>
      <c r="E101" s="58"/>
      <c r="F101" s="58"/>
      <c r="G101" s="58"/>
      <c r="H101" s="58"/>
      <c r="I101" s="4">
        <f>+SUM(I10:I100)/(COUNT(I10:I100))</f>
        <v>0</v>
      </c>
      <c r="J101" s="5"/>
      <c r="K101" s="22">
        <f>SUM(K10:K100)</f>
        <v>451714031.99999994</v>
      </c>
      <c r="L101" s="76" t="s">
        <v>10</v>
      </c>
      <c r="M101" s="76"/>
      <c r="N101" s="76"/>
      <c r="O101" s="76"/>
      <c r="P101" s="76"/>
      <c r="Q101" s="76"/>
      <c r="R101" s="76"/>
      <c r="S101" s="6">
        <f>SUM(S10:S100)</f>
        <v>853750061.99999988</v>
      </c>
      <c r="T101" s="6">
        <f>SUM(T10:T100)</f>
        <v>0</v>
      </c>
      <c r="U101" s="4" t="e">
        <f>+SUM(U10:U100)/(COUNT(U10:U100))</f>
        <v>#DIV/0!</v>
      </c>
      <c r="V101" s="21"/>
    </row>
    <row r="102" spans="1:23" ht="14.25" customHeight="1" x14ac:dyDescent="0.2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</row>
    <row r="103" spans="1:23" x14ac:dyDescent="0.25">
      <c r="C103" s="3" t="s">
        <v>11</v>
      </c>
      <c r="D103" s="67" t="s">
        <v>102</v>
      </c>
      <c r="E103" s="67"/>
      <c r="F103" s="67"/>
      <c r="G103" s="67"/>
      <c r="H103" s="67"/>
      <c r="I103" s="67"/>
      <c r="J103" s="18"/>
      <c r="K103" s="56" t="s">
        <v>12</v>
      </c>
      <c r="L103" s="56"/>
      <c r="M103" s="56"/>
      <c r="N103" s="56"/>
      <c r="O103" s="56" t="s">
        <v>27</v>
      </c>
      <c r="P103" s="56"/>
      <c r="Q103" s="56"/>
      <c r="R103" s="56"/>
      <c r="S103" s="56"/>
      <c r="T103" s="56"/>
      <c r="U103" s="69"/>
    </row>
    <row r="104" spans="1:23" x14ac:dyDescent="0.25">
      <c r="B104" s="27"/>
      <c r="C104" s="3" t="s">
        <v>13</v>
      </c>
      <c r="D104" s="67" t="s">
        <v>103</v>
      </c>
      <c r="E104" s="67"/>
      <c r="F104" s="67"/>
      <c r="G104" s="67"/>
      <c r="H104" s="67"/>
      <c r="I104" s="67"/>
      <c r="J104" s="16"/>
      <c r="K104" s="67" t="s">
        <v>13</v>
      </c>
      <c r="L104" s="67"/>
      <c r="M104" s="67"/>
      <c r="N104" s="67"/>
      <c r="O104" s="68" t="s">
        <v>28</v>
      </c>
      <c r="P104" s="68"/>
      <c r="Q104" s="68"/>
      <c r="R104" s="68"/>
      <c r="S104" s="68"/>
      <c r="T104" s="68"/>
      <c r="U104" s="69"/>
    </row>
    <row r="105" spans="1:23" x14ac:dyDescent="0.25">
      <c r="C105" s="3" t="s">
        <v>14</v>
      </c>
      <c r="D105" s="67" t="s">
        <v>125</v>
      </c>
      <c r="E105" s="67"/>
      <c r="F105" s="67"/>
      <c r="G105" s="67"/>
      <c r="H105" s="67"/>
      <c r="I105" s="67"/>
      <c r="J105" s="17"/>
      <c r="K105" s="67" t="s">
        <v>14</v>
      </c>
      <c r="L105" s="67"/>
      <c r="M105" s="67"/>
      <c r="N105" s="67"/>
      <c r="O105" s="68" t="s">
        <v>126</v>
      </c>
      <c r="P105" s="68"/>
      <c r="Q105" s="68"/>
      <c r="R105" s="68"/>
      <c r="S105" s="68"/>
      <c r="T105" s="68"/>
      <c r="U105" s="69"/>
    </row>
    <row r="107" spans="1:23" x14ac:dyDescent="0.25">
      <c r="S107" s="33"/>
    </row>
    <row r="108" spans="1:23" x14ac:dyDescent="0.25">
      <c r="S108" s="33"/>
      <c r="U108" s="33"/>
    </row>
  </sheetData>
  <mergeCells count="235">
    <mergeCell ref="A94:A97"/>
    <mergeCell ref="D98:D100"/>
    <mergeCell ref="D103:I103"/>
    <mergeCell ref="D104:I104"/>
    <mergeCell ref="D105:I105"/>
    <mergeCell ref="L101:R101"/>
    <mergeCell ref="K103:N103"/>
    <mergeCell ref="B94:B97"/>
    <mergeCell ref="C94:C97"/>
    <mergeCell ref="D94:D97"/>
    <mergeCell ref="E94:E97"/>
    <mergeCell ref="F94:F97"/>
    <mergeCell ref="G94:G97"/>
    <mergeCell ref="H94:H97"/>
    <mergeCell ref="I94:I97"/>
    <mergeCell ref="E98:E100"/>
    <mergeCell ref="F98:F100"/>
    <mergeCell ref="G98:G100"/>
    <mergeCell ref="H98:H100"/>
    <mergeCell ref="I98:I100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B82:B85"/>
    <mergeCell ref="C82:C85"/>
    <mergeCell ref="D82:D85"/>
    <mergeCell ref="E82:E85"/>
    <mergeCell ref="F82:F85"/>
    <mergeCell ref="G82:G85"/>
    <mergeCell ref="H82:H85"/>
    <mergeCell ref="I82:I85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A82:A85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E62:E65"/>
    <mergeCell ref="F62:F65"/>
    <mergeCell ref="G62:G65"/>
    <mergeCell ref="H62:H65"/>
    <mergeCell ref="I62:I65"/>
    <mergeCell ref="A66:A69"/>
    <mergeCell ref="B66:B69"/>
    <mergeCell ref="C66:C69"/>
    <mergeCell ref="D66:D69"/>
    <mergeCell ref="E66:E69"/>
    <mergeCell ref="F66:F69"/>
    <mergeCell ref="G66:G69"/>
    <mergeCell ref="H66:H69"/>
    <mergeCell ref="I66:I69"/>
    <mergeCell ref="A62:A65"/>
    <mergeCell ref="B62:B65"/>
    <mergeCell ref="C62:C65"/>
    <mergeCell ref="D62:D65"/>
    <mergeCell ref="G4:L4"/>
    <mergeCell ref="A4:F4"/>
    <mergeCell ref="A5:L5"/>
    <mergeCell ref="M4:P4"/>
    <mergeCell ref="K105:N105"/>
    <mergeCell ref="O105:T105"/>
    <mergeCell ref="U103:U105"/>
    <mergeCell ref="I10:I14"/>
    <mergeCell ref="D7:D9"/>
    <mergeCell ref="E7:E9"/>
    <mergeCell ref="A102:U102"/>
    <mergeCell ref="A7:A9"/>
    <mergeCell ref="B7:B9"/>
    <mergeCell ref="C7:C9"/>
    <mergeCell ref="K104:N104"/>
    <mergeCell ref="O104:T104"/>
    <mergeCell ref="I7:I9"/>
    <mergeCell ref="K7:U7"/>
    <mergeCell ref="K8:L8"/>
    <mergeCell ref="M8:N8"/>
    <mergeCell ref="O8:P8"/>
    <mergeCell ref="Q8:R8"/>
    <mergeCell ref="A6:U6"/>
    <mergeCell ref="A56:A61"/>
    <mergeCell ref="U8:U9"/>
    <mergeCell ref="S8:T8"/>
    <mergeCell ref="O103:T103"/>
    <mergeCell ref="A19:A22"/>
    <mergeCell ref="A23:A26"/>
    <mergeCell ref="B10:B14"/>
    <mergeCell ref="B15:B18"/>
    <mergeCell ref="A10:A14"/>
    <mergeCell ref="A15:A18"/>
    <mergeCell ref="E15:E18"/>
    <mergeCell ref="A43:A46"/>
    <mergeCell ref="C43:C46"/>
    <mergeCell ref="A101:H101"/>
    <mergeCell ref="C10:C14"/>
    <mergeCell ref="D10:D14"/>
    <mergeCell ref="C15:C18"/>
    <mergeCell ref="D15:D18"/>
    <mergeCell ref="C19:C22"/>
    <mergeCell ref="D19:D22"/>
    <mergeCell ref="A39:A42"/>
    <mergeCell ref="C39:C42"/>
    <mergeCell ref="D39:D42"/>
    <mergeCell ref="D27:D30"/>
    <mergeCell ref="J7:J9"/>
    <mergeCell ref="E10:E14"/>
    <mergeCell ref="F10:F14"/>
    <mergeCell ref="G10:G14"/>
    <mergeCell ref="H10:H14"/>
    <mergeCell ref="G7:G9"/>
    <mergeCell ref="H7:H9"/>
    <mergeCell ref="F7:F9"/>
    <mergeCell ref="G15:G18"/>
    <mergeCell ref="H15:H18"/>
    <mergeCell ref="C23:C26"/>
    <mergeCell ref="D23:D26"/>
    <mergeCell ref="C31:C34"/>
    <mergeCell ref="B19:B22"/>
    <mergeCell ref="B23:B26"/>
    <mergeCell ref="H27:H30"/>
    <mergeCell ref="I27:I30"/>
    <mergeCell ref="E23:E26"/>
    <mergeCell ref="F23:F26"/>
    <mergeCell ref="G23:G26"/>
    <mergeCell ref="H23:H26"/>
    <mergeCell ref="E27:E30"/>
    <mergeCell ref="F27:F30"/>
    <mergeCell ref="G27:G30"/>
    <mergeCell ref="A35:A38"/>
    <mergeCell ref="C35:C38"/>
    <mergeCell ref="D35:D38"/>
    <mergeCell ref="B27:B30"/>
    <mergeCell ref="C27:C30"/>
    <mergeCell ref="A27:A30"/>
    <mergeCell ref="A31:A34"/>
    <mergeCell ref="D31:D34"/>
    <mergeCell ref="B39:B42"/>
    <mergeCell ref="B43:B46"/>
    <mergeCell ref="B52:B55"/>
    <mergeCell ref="E35:E38"/>
    <mergeCell ref="F35:F38"/>
    <mergeCell ref="G35:G38"/>
    <mergeCell ref="H35:H38"/>
    <mergeCell ref="I52:I55"/>
    <mergeCell ref="E52:E55"/>
    <mergeCell ref="F52:F55"/>
    <mergeCell ref="G52:G55"/>
    <mergeCell ref="H52:H55"/>
    <mergeCell ref="I39:I42"/>
    <mergeCell ref="E43:E46"/>
    <mergeCell ref="F43:F46"/>
    <mergeCell ref="G43:G46"/>
    <mergeCell ref="H43:H46"/>
    <mergeCell ref="I43:I46"/>
    <mergeCell ref="E39:E42"/>
    <mergeCell ref="F39:F42"/>
    <mergeCell ref="G39:G42"/>
    <mergeCell ref="H39:H42"/>
    <mergeCell ref="D43:D46"/>
    <mergeCell ref="C52:C55"/>
    <mergeCell ref="I47:I51"/>
    <mergeCell ref="A47:A51"/>
    <mergeCell ref="B47:B51"/>
    <mergeCell ref="C47:C51"/>
    <mergeCell ref="D47:D51"/>
    <mergeCell ref="E47:E51"/>
    <mergeCell ref="F47:F51"/>
    <mergeCell ref="G47:G51"/>
    <mergeCell ref="H47:H51"/>
    <mergeCell ref="B56:B61"/>
    <mergeCell ref="C56:C61"/>
    <mergeCell ref="D56:D61"/>
    <mergeCell ref="E56:E61"/>
    <mergeCell ref="F56:F61"/>
    <mergeCell ref="G56:G61"/>
    <mergeCell ref="H56:H61"/>
    <mergeCell ref="I56:I61"/>
    <mergeCell ref="A52:A55"/>
    <mergeCell ref="D52:D55"/>
    <mergeCell ref="V7:V9"/>
    <mergeCell ref="A1:V1"/>
    <mergeCell ref="A2:V2"/>
    <mergeCell ref="Q4:V4"/>
    <mergeCell ref="M5:V5"/>
    <mergeCell ref="I35:I38"/>
    <mergeCell ref="E31:E34"/>
    <mergeCell ref="F31:F34"/>
    <mergeCell ref="G31:G34"/>
    <mergeCell ref="B31:B34"/>
    <mergeCell ref="B35:B38"/>
    <mergeCell ref="I15:I18"/>
    <mergeCell ref="E19:E22"/>
    <mergeCell ref="F19:F22"/>
    <mergeCell ref="G19:G22"/>
    <mergeCell ref="H19:H22"/>
    <mergeCell ref="I19:I22"/>
    <mergeCell ref="F15:F18"/>
    <mergeCell ref="H31:H34"/>
    <mergeCell ref="I31:I34"/>
    <mergeCell ref="I23:I26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A78:A81"/>
    <mergeCell ref="B78:B81"/>
    <mergeCell ref="C78:C81"/>
    <mergeCell ref="D78:D81"/>
    <mergeCell ref="E78:E81"/>
    <mergeCell ref="F78:F81"/>
    <mergeCell ref="G78:G81"/>
    <mergeCell ref="H78:H81"/>
    <mergeCell ref="I78:I81"/>
  </mergeCells>
  <phoneticPr fontId="10" type="noConversion"/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38" max="16383" man="1"/>
  </rowBreaks>
  <ignoredErrors>
    <ignoredError sqref="U94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16 de Enero de 2019</Fecha>
    <Secretar_x00ed_a xmlns="51f41368-09ef-457e-ae09-8dfa7ccb2798">Secretaría de Ambiente Natural</Secretar_x00ed_a>
    <Clasificaci_x00f3_n xmlns="2985bb4b-4701-49be-b6af-cb425f14ffe8">Planes de Acción</Clasificaci_x00f3_n>
    <Descripci_x00f3_n xmlns="2985bb4b-4701-49be-b6af-cb425f14ffe8">Plan de Accion Programado AMBIENTE 2019</Descripci_x00f3_n>
  </documentManagement>
</p:properties>
</file>

<file path=customXml/itemProps1.xml><?xml version="1.0" encoding="utf-8"?>
<ds:datastoreItem xmlns:ds="http://schemas.openxmlformats.org/officeDocument/2006/customXml" ds:itemID="{E29AA875-E429-4797-B187-EBE74099E812}"/>
</file>

<file path=customXml/itemProps2.xml><?xml version="1.0" encoding="utf-8"?>
<ds:datastoreItem xmlns:ds="http://schemas.openxmlformats.org/officeDocument/2006/customXml" ds:itemID="{F46D9557-2C01-4F88-B5FA-491149CB47FC}"/>
</file>

<file path=customXml/itemProps3.xml><?xml version="1.0" encoding="utf-8"?>
<ds:datastoreItem xmlns:ds="http://schemas.openxmlformats.org/officeDocument/2006/customXml" ds:itemID="{DCE030D7-4653-48E8-B367-C2BDFD09ED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</vt:lpstr>
      <vt:lpstr>'Plan de Acción '!Área_de_impresión</vt:lpstr>
      <vt:lpstr>'Plan de Acción 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Programado AMBIENTE 2019</dc:title>
  <dc:creator>Luffi</dc:creator>
  <cp:lastModifiedBy>HP 01</cp:lastModifiedBy>
  <cp:lastPrinted>2016-06-29T21:33:32Z</cp:lastPrinted>
  <dcterms:created xsi:type="dcterms:W3CDTF">2012-08-21T23:36:53Z</dcterms:created>
  <dcterms:modified xsi:type="dcterms:W3CDTF">2019-01-10T13:58:10Z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