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ocuments\OMAYRA CORTES\PLANES DE ACCIÓN\PLAN DE ACCIÓN PROYECTADO 2019\"/>
    </mc:Choice>
  </mc:AlternateContent>
  <bookViews>
    <workbookView xWindow="0" yWindow="0" windowWidth="28800" windowHeight="11835"/>
  </bookViews>
  <sheets>
    <sheet name="Plan de Acción " sheetId="1" r:id="rId1"/>
  </sheets>
  <definedNames>
    <definedName name="_xlnm.Print_Area" localSheetId="0">'Plan de Acción '!$A$1:$V$65</definedName>
    <definedName name="_xlnm.Print_Titles" localSheetId="0">'Plan de Acción '!$1:$9</definedName>
  </definedNames>
  <calcPr calcId="152511"/>
</workbook>
</file>

<file path=xl/calcChain.xml><?xml version="1.0" encoding="utf-8"?>
<calcChain xmlns="http://schemas.openxmlformats.org/spreadsheetml/2006/main">
  <c r="V59" i="1" l="1"/>
  <c r="S36" i="1" l="1"/>
  <c r="T36" i="1"/>
  <c r="U36" i="1" l="1"/>
  <c r="K60" i="1" l="1"/>
  <c r="L60" i="1"/>
  <c r="M60" i="1"/>
  <c r="N60" i="1"/>
  <c r="O60" i="1"/>
  <c r="P60" i="1"/>
  <c r="Q60" i="1"/>
  <c r="R60" i="1"/>
  <c r="S19" i="1" l="1"/>
  <c r="S17" i="1"/>
  <c r="S21" i="1"/>
  <c r="I59" i="1" l="1"/>
  <c r="I55" i="1"/>
  <c r="I51" i="1"/>
  <c r="I49" i="1"/>
  <c r="I48" i="1"/>
  <c r="I45" i="1"/>
  <c r="I39" i="1"/>
  <c r="I25" i="1"/>
  <c r="I22" i="1"/>
  <c r="I14" i="1"/>
  <c r="I10" i="1"/>
  <c r="I61" i="1" l="1"/>
  <c r="S10" i="1"/>
  <c r="S47" i="1" l="1"/>
  <c r="S11" i="1" l="1"/>
  <c r="T11" i="1"/>
  <c r="S12" i="1"/>
  <c r="T12" i="1"/>
  <c r="S13" i="1"/>
  <c r="T13" i="1"/>
  <c r="S14" i="1"/>
  <c r="T14" i="1"/>
  <c r="S15" i="1"/>
  <c r="T15" i="1"/>
  <c r="S16" i="1"/>
  <c r="T16" i="1"/>
  <c r="S18" i="1"/>
  <c r="T18" i="1"/>
  <c r="S20" i="1"/>
  <c r="T20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8" i="1"/>
  <c r="T48" i="1"/>
  <c r="S49" i="1"/>
  <c r="T49" i="1"/>
  <c r="S50" i="1"/>
  <c r="T50" i="1"/>
  <c r="S51" i="1"/>
  <c r="T51" i="1"/>
  <c r="S52" i="1"/>
  <c r="T52" i="1"/>
  <c r="S53" i="1"/>
  <c r="T53" i="1"/>
  <c r="S54" i="1"/>
  <c r="T54" i="1"/>
  <c r="S55" i="1"/>
  <c r="T55" i="1"/>
  <c r="S56" i="1"/>
  <c r="T56" i="1"/>
  <c r="S57" i="1"/>
  <c r="T57" i="1"/>
  <c r="S58" i="1"/>
  <c r="T58" i="1"/>
  <c r="S59" i="1"/>
  <c r="T59" i="1"/>
  <c r="T10" i="1"/>
  <c r="T61" i="1" l="1"/>
  <c r="S60" i="1"/>
  <c r="S61" i="1"/>
  <c r="U49" i="1"/>
  <c r="U37" i="1"/>
  <c r="U33" i="1"/>
  <c r="U29" i="1"/>
  <c r="U27" i="1"/>
  <c r="U25" i="1"/>
  <c r="U15" i="1"/>
  <c r="U24" i="1"/>
  <c r="U31" i="1"/>
  <c r="U42" i="1"/>
  <c r="U39" i="1"/>
  <c r="U22" i="1"/>
  <c r="U20" i="1"/>
  <c r="U35" i="1"/>
  <c r="U45" i="1"/>
  <c r="U58" i="1"/>
  <c r="U56" i="1"/>
  <c r="U54" i="1"/>
  <c r="U52" i="1"/>
  <c r="U50" i="1"/>
  <c r="U46" i="1"/>
  <c r="U59" i="1"/>
  <c r="U57" i="1"/>
  <c r="U55" i="1"/>
  <c r="U53" i="1"/>
  <c r="U51" i="1"/>
  <c r="U48" i="1"/>
  <c r="U44" i="1"/>
  <c r="U43" i="1"/>
  <c r="U41" i="1"/>
  <c r="U40" i="1"/>
  <c r="U38" i="1"/>
  <c r="U34" i="1"/>
  <c r="U32" i="1"/>
  <c r="U30" i="1"/>
  <c r="U28" i="1"/>
  <c r="U26" i="1"/>
  <c r="U23" i="1"/>
  <c r="U18" i="1"/>
  <c r="U16" i="1"/>
  <c r="U14" i="1"/>
  <c r="U12" i="1"/>
  <c r="U13" i="1"/>
  <c r="U11" i="1"/>
  <c r="U10" i="1"/>
  <c r="U61" i="1" l="1"/>
</calcChain>
</file>

<file path=xl/sharedStrings.xml><?xml version="1.0" encoding="utf-8"?>
<sst xmlns="http://schemas.openxmlformats.org/spreadsheetml/2006/main" count="149" uniqueCount="126">
  <si>
    <t xml:space="preserve">META DE PRODUCTO </t>
  </si>
  <si>
    <t xml:space="preserve">LINEA BASE </t>
  </si>
  <si>
    <t>META  CUATRIENIO</t>
  </si>
  <si>
    <t>No MP</t>
  </si>
  <si>
    <t>INDICADOR</t>
  </si>
  <si>
    <t>% EJECUCIÓN META</t>
  </si>
  <si>
    <t>RECURSO PROPIO</t>
  </si>
  <si>
    <t xml:space="preserve">OTROS </t>
  </si>
  <si>
    <t>TOTAL</t>
  </si>
  <si>
    <t xml:space="preserve">TOTALES </t>
  </si>
  <si>
    <t xml:space="preserve">EJECUCIÓN  RECURSOS PROGRAMADOS </t>
  </si>
  <si>
    <t>ELABORÓ /NOMBRE</t>
  </si>
  <si>
    <t>REVISÓ/NOMBRE</t>
  </si>
  <si>
    <t>CARGO</t>
  </si>
  <si>
    <t>FECHA</t>
  </si>
  <si>
    <t>META  VIGENCIA</t>
  </si>
  <si>
    <t>COMPONENTE DE EFICACIA - PLAN DE ACCIÓN</t>
  </si>
  <si>
    <t>PROGRAMA ESTRATÉGICO</t>
  </si>
  <si>
    <t>PLAN DE DESARROLLO: "SEGURIDAD Y PROSPERIDAD 2016- 2020"</t>
  </si>
  <si>
    <t>ACTIVIDADES A DESARROLLAR PARA DAR CUMPLIMIENTO A LA META DE PRODUCTO</t>
  </si>
  <si>
    <t>SGP</t>
  </si>
  <si>
    <t>SGR</t>
  </si>
  <si>
    <t>RECURSOS FINANCIEROS (PESOS)</t>
  </si>
  <si>
    <t>AVANCE DE EJECUCIÓN META</t>
  </si>
  <si>
    <t>Planeado</t>
  </si>
  <si>
    <t>Ejecutado</t>
  </si>
  <si>
    <t>% EJECUCIÓN PRESUPUESTO</t>
  </si>
  <si>
    <t>OMAYRA ESPERANZA CORTÉS ARIZA</t>
  </si>
  <si>
    <t>SECRETARIA DE GESTIÓN INTEGRAL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</si>
  <si>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</si>
  <si>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 xml:space="preserve">VALOR META ANUAL DE RESULTADO: </t>
  </si>
  <si>
    <t>BENEFICIAR AL 100% DE LA COMUNIDAD EDUCATIVA DE LAS CUATRO INSTITUCIONES PÚBLICAS DEL MUNICIPIO A TRAVÉS DE UN EQUIPO INTERDISCIPLINARIO QUE BRINDE APOYO A LA COMUNIDAD EDUCATIVA EN LA SOLUCIÓN DE LA PROBLEMÁTICA ESCOLAR Y FAMILIAR.</t>
  </si>
  <si>
    <t xml:space="preserve">PORCENTAJE DE LA COMUNIDAD EDUCATIVA DE LAS CUATRO INSTITUCIONES PÚBLICAS DEL MUNICIPIO BENEFICIADAS A TRAVÉS DE UN EQUIPO INTERDISCIPLINARIO </t>
  </si>
  <si>
    <t>MEJORES AULAS PARA GARANTIZAR EL ACCESO AL SISTEMA EDUCATIVO Y FOMENTAR LA CALIDAD EDUCATIVA.</t>
  </si>
  <si>
    <t xml:space="preserve">GESTIONAR LA CONSTRUCCIÓN DEL NUEVO COLEGIO PARA GARANTIZAR EL ACCESO AL SISTEMA EDUCATIVO </t>
  </si>
  <si>
    <t xml:space="preserve">NÚMERO DE NUEVOS COLEGIOS CONSTRUIDOS </t>
  </si>
  <si>
    <t>CALIDAD EDUCATIVA</t>
  </si>
  <si>
    <t>IMPLEMENTAR EL PLAN EDUCATIVO MUNICIPAL EN UN 40%</t>
  </si>
  <si>
    <t>INCENTIVAR LA LABOR DE 230 DOCENTES A PARTIR DE PROGRAMAS QUE CONTRIBUYAN AL MEJORAMIENTO DE SU BIENESTAR SOCIAL Y PROFESIONAL.</t>
  </si>
  <si>
    <t>APOYAR A LA CERTIFICACIÓN EN CALIDAD DE LA INSTITUCIÓN EDUCATIVA PABLO VI Y LA RECERTIFICACIÓN DE LAS DEMÁS INSTITUCIONES PÚBLICAS A TRAVÉS DE APOYO PROFESIONAL EXPERTO EN LA MATERIA.</t>
  </si>
  <si>
    <t>GESTIONAR EL APOYO A LOS ESTUDIANTES DE ÚLTIMO GRADO DE BACHILLERATO, CON UN CURSO ANUAL DE PRE - ICFES Y DE ORIENTACIÓN PROFESIONAL EN CADA INSTITUCIÓN EDUCATIVA.</t>
  </si>
  <si>
    <t>INCREMENTAR EN 110 PERSONAS LA PARTICIPACIÓN DE LOS NIÑOS, NIÑAS, ADOLESCENTES Y JÓVENES EN LOS PROGRAMAS DE ROBÓTICA EXTREMA Y EVENTOS DE CIENCIA, TECNOLOGÍA E INNOVACIÓN.</t>
  </si>
  <si>
    <t>PORCENTAJE DE AVANCE DEL PLAN EDUCATIVO MUNICIPAL</t>
  </si>
  <si>
    <t xml:space="preserve">NÚMERO DE DOCENTES BENEFICIADOS CON PROGRAMAS QUE CONTRIBUYAN A SU BIENESTAR SOCIAL Y PROFESIONAL. </t>
  </si>
  <si>
    <t>NÚMERO DE INSTITUCIONES CERTIFICADAS EN CALIDAD.</t>
  </si>
  <si>
    <t>NÚMERO DE CURSOS ANUALES DE PRE- ICFES Y DE ORIENTACIÓN PROFESIONAL REALIZADOS ANUALMENTE EN CADA INSTIRUCIÓN EDUCATIVA.</t>
  </si>
  <si>
    <t xml:space="preserve">NÚMERO DE BENEFICIARIOS DE LOS PROGRAMAS DE ROBÓTICA EXTREMA, CIENCIA, TECNOLOGÍA E INNOVACIÓN (ROBÓTICA). </t>
  </si>
  <si>
    <t>REALIZAR LA DOTACIÓN DE LAS 10 SEDES DE  LAS INSTITUCIONES EDUCATIVAS</t>
  </si>
  <si>
    <t>NUMERO DE INSTITUCIONES DOTADAS.</t>
  </si>
  <si>
    <t>SOPO ONLINE</t>
  </si>
  <si>
    <t>BRINDAR ESPACIOS LÚDICO PEDAGÓGICOS EN LOS TECNOCENTROS Y PUNTO VIVE DIGITAL BENEFICIANDO A 250 NIÑOS, NIÑAS, ADOLESCENTES, JÓVENES Y ADULTOS A TRAVÉS DEL FOMENTO DEL USO DE LAS TICs COMO ESTRATEGIA DIDÁCTICA.</t>
  </si>
  <si>
    <t>NÚMERO DE NIÑOS, NIÑAS BENEFICIADOS CON LOS ESPACIOS LÚDICO PEDAGÓGICOS EN LOS TECNOCENTROS.</t>
  </si>
  <si>
    <t>GESTIONAR LA DOTACIÓN TECNOLÓGICA DE LAS INSTITUCIONES EDUCATIVAS ANTE EL MINISTERIO DE LAS TECNOLOGÍAS DE LA INFORMACIÓN Y LAS COMUNICACIONES (MINTIC) Y LA GOBERNACIÓN DE CUNDINAMARCA PARA ENTREGAR 2100 TABLETAS PARA LOS ESTUDIANTES DE BACHILLERATO.</t>
  </si>
  <si>
    <t>NÚMERO DE TABLETAS GESTIONADAS ANTE EL MINISTERIO DE LAS TECNOLOGÍAS DE LA INFORMACIÓN Y LAS COMUNICACIONES (MINTIC) Y LA GOBERNACIÓN DE CUNDINAMARCA</t>
  </si>
  <si>
    <t xml:space="preserve">BENEFICIAR A 250 PERSONAS A TRAVÉS DE PROCESOS DE APRENDIZAJE Y MANEJO DE UNA SEGUNDA LENGUA CON EL PROPÓSITO DE PROMOVER LA ACTUALIZACIÓN Y MODERNIZACIÓN EDUCATIVA. </t>
  </si>
  <si>
    <t>NÚMERO DE PERSONAS A TRAVÉS DE PROCESOS DE APRENDIZAJE Y MANEJO DE UNA SEGUNDA LENGUA</t>
  </si>
  <si>
    <t>EDUCANDOME PARA LA PROSPERIDAD</t>
  </si>
  <si>
    <t>MANTENER EL SERVICIO DE TRANSPORTE ESCOLAR A 2408 ESTUDIANTES DE LAS INSTITUCIONES PÚBLICAS PERTENECIENTES A LOS DIFERENTES SECTORES DEL MUNICIPIO.</t>
  </si>
  <si>
    <t>NÚMERO DE ESTUDAINTES BENEFICIADOS CON EL SERVICIO DE TRANSPORTE ESCOLAR.</t>
  </si>
  <si>
    <t>PERMANENCIA ESCOLAR</t>
  </si>
  <si>
    <t>GARANTIZAR LA SEGURIDAD ALIMENTARIA DE 3116 ESTUDIANTES DE LAS INSTITUCIONES PUBLICAS MUNICIPALES A TRAVES DE LOS RESTAURANTES ESCOLARES.</t>
  </si>
  <si>
    <t>NUMERO DE ESTUDIANTES BENEFICIADOS CON EL PROGRAMA DE RESTAURANTES ESCOLARES.</t>
  </si>
  <si>
    <t>Programa de alimentación escolar – PAE, ampliando cobertura y brindando un complemento alimentario tipo almuerzo a los titulares de derecho  del municipio de sopó a, acorde con los lineamientos técnico  -  administrativos,  los estándares y las condiciones mínimas del ministerio de educación nacional - men, vigencia 2016, bajo la modalidad de convenio de asociación previsto en el artículo 355 de nuestra constitución nacional.</t>
  </si>
  <si>
    <t>Gestionar ante el Ministerio de las TICs la adquisicción por convenio de Tablets para las instituciones publicas del municipio.</t>
  </si>
  <si>
    <t>Programa de Bilinguismo en el idioma Ingles con el fin de garantizar el aprendizaje  para 150 personas de la comunidad y estudiantes de los grado 11 de las Instituciones Educativa Públicas del Municipio de Sopó.</t>
  </si>
  <si>
    <t>EJE ESTRATÉGICO: CALIDAD DE VIDA PARA LA PROSPERIDAD SOCIAL</t>
  </si>
  <si>
    <t>DIMENSIÓN DE DESARROLLO: EDUCANDO HACIA LA MODERNIDAD</t>
  </si>
  <si>
    <t>RESPONSABLE: SECRETARIO DE EDUCACION</t>
  </si>
  <si>
    <t>META DE RESULTADO:  GARANTIZAR EL DESARROLLO INTEGRAL DEL LA COMUNIDAD.</t>
  </si>
  <si>
    <t>Construcción de la nueva sede de la I.E.D. Pablo VI</t>
  </si>
  <si>
    <t xml:space="preserve">Contratación del equipo de apoyo Psico-social interdisciplinario en las Instituciones Públicas del Municipio. </t>
  </si>
  <si>
    <t>Celebracion dia de la independencia, como rescate de los valores patrios a traves de la educacion y formación.</t>
  </si>
  <si>
    <t xml:space="preserve">Contratación equipo de instructores de la Escuela de Robótica, Tecnología e Innovación. </t>
  </si>
  <si>
    <t>Beneficiar a 37 personas a través de los programas que promuevan la culminacion de los estudios basicos de primaria y secundaria en la educacion no formal</t>
  </si>
  <si>
    <t>BENEFICIAR A 75 PERSONAS ANALFABETAS CON EL PROGRAMA EDUCANDOME PARA LA PROSPERIDAD.</t>
  </si>
  <si>
    <t>NUMERO DE PERSONAS BENEFICIADAS CON LOS PROGRAMAS QUE PROMUEVAN LA CULMINACION DE LOS ESTUDIOS BASICOS DE PRIMARIA Y SECUNDARIA EN EDUCACION NO FORMAL</t>
  </si>
  <si>
    <t>NUMERO DE PERSONAS BENEFEFICIADAS A TRAVES DEL PROGRAMA EDUCANDOME PARA LA PROSPERIDAD.</t>
  </si>
  <si>
    <t>LAS NIÑAS Y LOS NIÑOS CRECEN EN ENTORNOS QUE FAVORECEN SU DESARROLLO</t>
  </si>
  <si>
    <t>DESCONCENTRAR LAS LUDOTECAS Y AMPLIAR EL HORARIO DE ATENCION, BENEFICIANDO A MAS DE 2800 NIÑOS Y NIÑAS DEL MUNICIPIO ANUALMENTE.</t>
  </si>
  <si>
    <t>BRINDAR ASESORIA EDUCATIVA A 800 N,N Y A. DE LOS DIFERENTES SECTORES DEL MUNICIPIO, MEDIANTE EL PROGRAMA HAGAMOS LAS TAREAS, INCORPORANDO PILARES BASICOS DE JUEGO, ARTE Y LITERATURA.</t>
  </si>
  <si>
    <t>NUMERO DE NIÑOS BENEFICIADOS CON EL PROGRAMA 1,2,3 POR LOS NIÑOS Y LAS NIÑAS DE SOPO</t>
  </si>
  <si>
    <t>NUMERO DE BENEFICIARIOS DE LOS PROGRAMAS HAGAMOS LA TAREA</t>
  </si>
  <si>
    <t>NUMERO DE NIÑOS Y NIÑAS BENEFICIADOS CON EL PROGRAMA DE ATENCION A LA PRIMERA INFANCIA.</t>
  </si>
  <si>
    <t>BENEFICIAR A 300 NIÑOS Y NIÑAS CON EL PROGRAMA DE ATENCION A LA PRIMERA INFANCIA.</t>
  </si>
  <si>
    <t>Contratacion de un coordinador para los programas de bilinguismo, educacion superior y enlace colegios.</t>
  </si>
  <si>
    <t>Prestación de servicios profesionales para realizar la asesoria en el mantenimiento y mejoramiento del Sistema de Gestión de Calidad según la Norma NTC GP 1000:2009 en las instituciones educativas Rafael Pombo, La Violeta y Complejo Educativo Integral Sopó - CEIS que ya lo implementaron y la implementación en la institución educativa departamental Pablo VI del Municipio de Sopó.</t>
  </si>
  <si>
    <t>Salida pedagogica de los niños de los diferentes programas de la secretaria de educación.</t>
  </si>
  <si>
    <t>Dotacion de elementos de papeleria y materiales didactico-pedagogicos para el programa Hagamos las tareas.</t>
  </si>
  <si>
    <t>Adquisición de elementos para dotar las ludotecas ubicadas en los diferentes sectores.</t>
  </si>
  <si>
    <t>Adquisicion de metodos de analisis psicologicos para el equipo interdisciplinario de las diferentes instituciones públicas del Municipio..</t>
  </si>
  <si>
    <t>Prestación de servicios profesionales para ampliar la cobertura educativa de los residentes del municipio de Sopó en condiciones de vulnerabilidad y extra edad con el fin de garantizar un mejoramiento en su calidad de vida, laboral y familiar.</t>
  </si>
  <si>
    <t>GARANTIZAR EL MEJORAMIENTO, MANTENIMIENTO, OPERACIÓN Y CUIDADO DEL 100%DE OLA INFRAESTRUCTURA EDUCATIVA EN CADA UNA DE LAS SEDES.</t>
  </si>
  <si>
    <t>NÚMERO DE INSTITUCIONES EDUCATIVAS MEJORADAS, MANTENIDAS Y CON SERVICIOS DE OPERACIÓN Y CUIDADO.</t>
  </si>
  <si>
    <t>Prestacion de servicio de apoyo logistico para llevar a cabo  la celebracion del mes de la niñez en el municipio de Sopó.</t>
  </si>
  <si>
    <t>Prestación de servicios técnicos como apoyo a la gestión para la coordinación de las ludotecas, una persona para servicios generales de esos espacios y 7 ludoeducadores para atender estas, las cuales estan ubicadas en los diferentes sectores del Municipio de Sopó.</t>
  </si>
  <si>
    <t>Prestación de servicio de transporte terrestre automotor especial de pasajeros para las Instituciones Educativas Públicas en las cincuenta y cuatro (60) rutas de los sectores Montaña, Norte y Suroccidente durante 178 días de servicio; y seis (6) rutas hacia los Centros de Desarrollo Infantil - CDI de San Gabriel y San Agustín durante 214 días de servicio en el Municipio de Sopó.</t>
  </si>
  <si>
    <t>Operación de infraestructura educativa (energia)</t>
  </si>
  <si>
    <t>Operación de infraestructura educativa (Acueducto, alcantarillado y Aseo).</t>
  </si>
  <si>
    <t>Contratación de un equipo interdisciplinario de seis gestores para la operatividad de los tecnocentros y una persona para servicios generales de los puntos..</t>
  </si>
  <si>
    <t>Prestación de servicios técnicos para el mantenimiento integral de los equipos de computo y redes de datos de los diferentes Tecnocentros y el  Punto Vive Digital del Municipio de Sopó.</t>
  </si>
  <si>
    <t>Contratacion de la empresa certificadora en calidad para las instituciones educativas publicas del municipio..</t>
  </si>
  <si>
    <t>Prestacion de servicios  de cuatro conserges, un guadañador y nueve personas para servicios generales como apoyo al mantenimiento de  las instituciones educativas del municipio.</t>
  </si>
  <si>
    <t>Mantenimiento y adecuacion de los 4 centros de de atención a la primera infancia, ubucados en igual numero de sectores del Municipio.</t>
  </si>
  <si>
    <t>Transferencia para la calidad educativa a las instituciones publicas del municipio.</t>
  </si>
  <si>
    <t>OCTAVIO AREVALO</t>
  </si>
  <si>
    <t>SECRETARIO DE EDUCACION</t>
  </si>
  <si>
    <t>Convenio de Prestación de Servicios Profesionales con el fin de realizar en todas las instituciones educativas  del municipio las olimpiadas de matematicas y ciencias sociales.</t>
  </si>
  <si>
    <t>Prestación de servicios como apoyo a la gestión de 14 docentes, una persona para servicios generales y una una profesional licenciada como coordinadora general con el fin de realizar actividades en el proyecto hagamos las tareas, tecnocentros y alfabetización. en  los diferentes sectores del Municipio de Sopó.</t>
  </si>
  <si>
    <t>Apoyo a la I.E.D. Pablo VI con la contratación de un instructor de banda marcial.</t>
  </si>
  <si>
    <t xml:space="preserve">Adquisición de papeleria, utencilios de aseo y dotacion de elementos para salones y salas de profesores de todas las instituciones  educativas publicas del municipio. </t>
  </si>
  <si>
    <t>Celebración de las actividades del festival de la magia y la fantasía,  cabalgata infantil, festival de juego en la calle y clausura de los diferentes programas de primera infancia e infancia; durante los meses de octubre, noviembre y diciembre.</t>
  </si>
  <si>
    <t>Diagnostico de la educación soposeña para la elaboración y aprobacion de la politica publica educativa municipal.</t>
  </si>
  <si>
    <t>Pago participacion de rectores, coordinadores y docentes de instituciones publicas en seminarios y maestrias en pedagogia y la visita a la universidad de santander en la ciudad de Bucaramanga. .</t>
  </si>
  <si>
    <t>Celebración dia del maestro.</t>
  </si>
  <si>
    <t>Prestación de servicios de cinco profesionales licenciadas en diferentes areas de la educación y/o manejo de TICs para implementar y desarrollar el programa de alfabetización a 75 pérsonas residentes en diferentes sectores del municipio en estado de analfabetismo.</t>
  </si>
  <si>
    <t>Adquisición de programa de ingles por medio de plataforma para las instituciones educativas publicas del municipio.</t>
  </si>
  <si>
    <t>Prestación de servicio de internet para los tecnocentros de los sectores Comuneros, Chuscal, Mirador , El Cerrito, escuela san gabriel y biblioteca de San Gabriel del Municipio de Sopó.</t>
  </si>
  <si>
    <t>Contratación de un Instructor y un gestor para el funcionamiento del Punto Vive Digital.</t>
  </si>
  <si>
    <t>Contratar la adecuación y mantenimiento de dos aulas de clase para la institución educativa Rafael Pombo,  mejoramiento del cerramiento, el cambio de los tanques de reserva y el cambio de la tuberia interna de la red de acueducto de la escuela Hato Grande.</t>
  </si>
  <si>
    <t>Prestación de servicios de apoyo a la gestión  en los programas de asistencia alimentaria  en las Instituciones Educativas Públicas del municipio de Sopó Y LOS PROGRAMAS CENTRO DIA Y UNIDAD DE ATENCIÓN INTEGRAL.</t>
  </si>
  <si>
    <t>Nutricionista y dietista para los programas y proyectos que se desarrollan en las Instituciones Educativas Públicas del municipio de Sopó y los programas de centro día y unidad de atención integral.</t>
  </si>
  <si>
    <t>Contratación del servicio de vigilancia para la ludoteca de Briceño y sede Policarpa.</t>
  </si>
  <si>
    <t xml:space="preserve">Contrato de Prestación de Servicios Profesionales con el fin de realizar el curso PREICFES para estudiantes de grado once (11°) de las cuatro (4) instituciones educativas públicas del municipio de Sopó, mediante la aplicación de pruebas por competencias. </t>
  </si>
  <si>
    <t>VIGENCIA: 2019</t>
  </si>
  <si>
    <t xml:space="preserve">Dotacion y suministro de elementos para el invernadero de la I.E.D. tecnica la VIOLETA, con el fin de rescatar el sentido agropecuario de la institucion. </t>
  </si>
  <si>
    <t>Pago para salida al exterior de 24 estudiantes y formadores de la escuela de robotica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</si>
</sst>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8" fillId="0" borderId="0"/>
    <xf numFmtId="9" fontId="18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Protection="1"/>
    <xf numFmtId="0" fontId="5" fillId="0" borderId="1" xfId="0" applyFont="1" applyBorder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/>
    </xf>
    <xf numFmtId="0" fontId="5" fillId="0" borderId="10" xfId="0" applyFont="1" applyBorder="1" applyAlignment="1" applyProtection="1">
      <alignment horizontal="justify" vertical="center" wrapText="1"/>
    </xf>
    <xf numFmtId="165" fontId="5" fillId="2" borderId="10" xfId="1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165" fontId="5" fillId="2" borderId="14" xfId="1" applyNumberFormat="1" applyFont="1" applyFill="1" applyBorder="1" applyAlignment="1" applyProtection="1">
      <alignment horizontal="center" vertical="center" wrapText="1"/>
    </xf>
    <xf numFmtId="9" fontId="1" fillId="0" borderId="18" xfId="2" applyFont="1" applyBorder="1" applyProtection="1"/>
    <xf numFmtId="9" fontId="1" fillId="0" borderId="16" xfId="2" applyFont="1" applyBorder="1" applyProtection="1"/>
    <xf numFmtId="3" fontId="0" fillId="0" borderId="17" xfId="0" applyNumberFormat="1" applyFont="1" applyBorder="1" applyAlignment="1" applyProtection="1"/>
    <xf numFmtId="0" fontId="13" fillId="0" borderId="0" xfId="0" applyFont="1" applyFill="1" applyAlignment="1" applyProtection="1">
      <alignment horizontal="justify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0" fillId="6" borderId="0" xfId="0" applyFill="1" applyProtection="1"/>
    <xf numFmtId="0" fontId="5" fillId="0" borderId="21" xfId="0" applyFont="1" applyBorder="1" applyAlignment="1" applyProtection="1">
      <alignment horizontal="justify" vertical="center" wrapText="1"/>
    </xf>
    <xf numFmtId="165" fontId="5" fillId="2" borderId="21" xfId="1" applyNumberFormat="1" applyFont="1" applyFill="1" applyBorder="1" applyAlignment="1" applyProtection="1">
      <alignment horizontal="center" vertical="center" wrapText="1"/>
    </xf>
    <xf numFmtId="3" fontId="5" fillId="0" borderId="21" xfId="0" applyNumberFormat="1" applyFont="1" applyFill="1" applyBorder="1" applyAlignment="1" applyProtection="1">
      <alignment horizontal="center" vertical="center" wrapText="1"/>
    </xf>
    <xf numFmtId="9" fontId="5" fillId="0" borderId="21" xfId="2" applyFont="1" applyFill="1" applyBorder="1" applyAlignment="1" applyProtection="1">
      <alignment horizontal="center" vertical="center" textRotation="90" wrapText="1"/>
    </xf>
    <xf numFmtId="0" fontId="14" fillId="5" borderId="0" xfId="0" applyFont="1" applyFill="1" applyBorder="1" applyAlignment="1" applyProtection="1">
      <alignment horizontal="center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165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vertical="top"/>
    </xf>
    <xf numFmtId="0" fontId="9" fillId="6" borderId="2" xfId="0" applyFont="1" applyFill="1" applyBorder="1" applyAlignment="1" applyProtection="1">
      <alignment vertical="top"/>
    </xf>
    <xf numFmtId="0" fontId="9" fillId="6" borderId="0" xfId="0" applyFont="1" applyFill="1" applyBorder="1" applyAlignment="1" applyProtection="1">
      <alignment vertical="top"/>
    </xf>
    <xf numFmtId="0" fontId="13" fillId="4" borderId="0" xfId="0" applyFont="1" applyFill="1" applyAlignment="1" applyProtection="1">
      <alignment horizontal="justify" vertical="center" wrapText="1"/>
    </xf>
    <xf numFmtId="165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3" fontId="0" fillId="6" borderId="17" xfId="0" applyNumberFormat="1" applyFont="1" applyFill="1" applyBorder="1" applyAlignment="1" applyProtection="1"/>
    <xf numFmtId="0" fontId="4" fillId="0" borderId="1" xfId="3" applyFont="1" applyFill="1" applyBorder="1" applyAlignment="1">
      <alignment horizontal="left" vertical="center" wrapText="1"/>
    </xf>
    <xf numFmtId="0" fontId="5" fillId="0" borderId="22" xfId="0" applyFont="1" applyBorder="1" applyAlignment="1" applyProtection="1">
      <alignment horizontal="justify" vertical="center" wrapText="1"/>
    </xf>
    <xf numFmtId="0" fontId="4" fillId="6" borderId="1" xfId="3" applyFont="1" applyFill="1" applyBorder="1" applyAlignment="1">
      <alignment horizontal="left" vertical="center" wrapText="1"/>
    </xf>
    <xf numFmtId="0" fontId="4" fillId="0" borderId="21" xfId="3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4" xfId="0" applyFont="1" applyFill="1" applyBorder="1" applyAlignment="1">
      <alignment horizontal="left" vertical="center" wrapText="1"/>
    </xf>
    <xf numFmtId="9" fontId="5" fillId="3" borderId="13" xfId="2" applyFont="1" applyFill="1" applyBorder="1" applyAlignment="1" applyProtection="1">
      <alignment horizontal="center" vertical="center" wrapText="1"/>
    </xf>
    <xf numFmtId="0" fontId="0" fillId="6" borderId="23" xfId="0" applyFill="1" applyBorder="1" applyAlignment="1" applyProtection="1">
      <alignment horizontal="center" vertical="center" wrapText="1"/>
    </xf>
    <xf numFmtId="0" fontId="4" fillId="6" borderId="24" xfId="0" applyFont="1" applyFill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justify" vertical="center" wrapText="1"/>
    </xf>
    <xf numFmtId="165" fontId="5" fillId="2" borderId="25" xfId="1" applyNumberFormat="1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9" fontId="5" fillId="0" borderId="6" xfId="2" applyFont="1" applyFill="1" applyBorder="1" applyAlignment="1" applyProtection="1">
      <alignment horizontal="center" vertical="center" textRotation="90" wrapText="1"/>
    </xf>
    <xf numFmtId="165" fontId="5" fillId="6" borderId="24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22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22" xfId="1" applyNumberFormat="1" applyFont="1" applyFill="1" applyBorder="1" applyAlignment="1" applyProtection="1">
      <alignment horizontal="center" vertical="center" wrapText="1"/>
    </xf>
    <xf numFmtId="165" fontId="5" fillId="6" borderId="22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22" xfId="0" applyFont="1" applyFill="1" applyBorder="1" applyAlignment="1">
      <alignment horizontal="left" vertical="center" wrapText="1"/>
    </xf>
    <xf numFmtId="165" fontId="5" fillId="2" borderId="6" xfId="1" applyNumberFormat="1" applyFont="1" applyFill="1" applyBorder="1" applyAlignment="1" applyProtection="1">
      <alignment horizontal="center" vertical="center" wrapText="1"/>
    </xf>
    <xf numFmtId="0" fontId="4" fillId="0" borderId="14" xfId="3" applyFont="1" applyFill="1" applyBorder="1" applyAlignment="1">
      <alignment horizontal="left" vertical="center" wrapText="1"/>
    </xf>
    <xf numFmtId="0" fontId="0" fillId="6" borderId="8" xfId="0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9" fontId="5" fillId="3" borderId="6" xfId="2" applyFont="1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3" fontId="5" fillId="0" borderId="26" xfId="0" applyNumberFormat="1" applyFont="1" applyFill="1" applyBorder="1" applyAlignment="1" applyProtection="1">
      <alignment horizontal="center" vertical="center" wrapText="1"/>
    </xf>
    <xf numFmtId="9" fontId="5" fillId="0" borderId="26" xfId="2" applyFont="1" applyFill="1" applyBorder="1" applyAlignment="1" applyProtection="1">
      <alignment horizontal="center" vertical="center" textRotation="90" wrapText="1"/>
    </xf>
    <xf numFmtId="0" fontId="0" fillId="6" borderId="28" xfId="0" applyFill="1" applyBorder="1" applyAlignment="1" applyProtection="1">
      <alignment horizontal="center" vertical="center" wrapText="1"/>
    </xf>
    <xf numFmtId="0" fontId="4" fillId="6" borderId="29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65" fontId="19" fillId="2" borderId="10" xfId="1" applyNumberFormat="1" applyFont="1" applyFill="1" applyBorder="1" applyAlignment="1" applyProtection="1">
      <alignment horizontal="center" vertical="center" wrapText="1"/>
    </xf>
    <xf numFmtId="165" fontId="5" fillId="6" borderId="10" xfId="1" applyNumberFormat="1" applyFont="1" applyFill="1" applyBorder="1" applyAlignment="1" applyProtection="1">
      <alignment horizontal="center" vertical="center" wrapText="1"/>
    </xf>
    <xf numFmtId="165" fontId="19" fillId="6" borderId="2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top"/>
    </xf>
    <xf numFmtId="14" fontId="9" fillId="0" borderId="1" xfId="0" applyNumberFormat="1" applyFont="1" applyBorder="1" applyAlignment="1" applyProtection="1">
      <alignment horizontal="center" vertical="top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9" fontId="5" fillId="3" borderId="6" xfId="2" applyFont="1" applyFill="1" applyBorder="1" applyAlignment="1" applyProtection="1">
      <alignment horizontal="center" vertical="center" wrapText="1"/>
    </xf>
    <xf numFmtId="9" fontId="5" fillId="3" borderId="13" xfId="2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6" borderId="20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center" vertical="top"/>
    </xf>
    <xf numFmtId="0" fontId="1" fillId="6" borderId="0" xfId="0" applyFont="1" applyFill="1" applyBorder="1" applyAlignment="1" applyProtection="1">
      <alignment horizontal="center" vertical="top"/>
    </xf>
    <xf numFmtId="0" fontId="3" fillId="7" borderId="1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 textRotation="90" wrapText="1"/>
    </xf>
    <xf numFmtId="0" fontId="8" fillId="0" borderId="0" xfId="0" applyFont="1" applyBorder="1" applyAlignment="1" applyProtection="1">
      <alignment horizontal="left" wrapText="1"/>
    </xf>
    <xf numFmtId="0" fontId="3" fillId="7" borderId="1" xfId="0" applyFont="1" applyFill="1" applyBorder="1" applyAlignment="1" applyProtection="1">
      <alignment horizontal="justify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textRotation="90" wrapText="1"/>
    </xf>
    <xf numFmtId="3" fontId="3" fillId="7" borderId="1" xfId="0" applyNumberFormat="1" applyFont="1" applyFill="1" applyBorder="1" applyAlignment="1" applyProtection="1">
      <alignment horizontal="center" vertical="center"/>
    </xf>
    <xf numFmtId="3" fontId="6" fillId="7" borderId="1" xfId="0" applyNumberFormat="1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9" fontId="5" fillId="3" borderId="22" xfId="2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3" fontId="6" fillId="7" borderId="1" xfId="0" applyNumberFormat="1" applyFont="1" applyFill="1" applyBorder="1" applyAlignment="1" applyProtection="1">
      <alignment horizontal="center" vertical="center" textRotation="90" wrapText="1"/>
    </xf>
    <xf numFmtId="0" fontId="6" fillId="3" borderId="1" xfId="0" applyFont="1" applyFill="1" applyBorder="1" applyAlignment="1" applyProtection="1">
      <alignment horizontal="center" vertical="center" textRotation="90" wrapText="1"/>
    </xf>
    <xf numFmtId="0" fontId="0" fillId="0" borderId="16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12" fillId="0" borderId="15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 wrapText="1"/>
    </xf>
    <xf numFmtId="0" fontId="12" fillId="0" borderId="27" xfId="0" applyFont="1" applyBorder="1" applyAlignment="1" applyProtection="1">
      <alignment horizontal="center" wrapText="1"/>
    </xf>
    <xf numFmtId="9" fontId="4" fillId="6" borderId="9" xfId="0" applyNumberFormat="1" applyFont="1" applyFill="1" applyBorder="1" applyAlignment="1" applyProtection="1">
      <alignment horizontal="center" vertical="center" wrapText="1"/>
    </xf>
    <xf numFmtId="9" fontId="4" fillId="6" borderId="22" xfId="0" applyNumberFormat="1" applyFont="1" applyFill="1" applyBorder="1" applyAlignment="1" applyProtection="1">
      <alignment horizontal="center" vertical="center" wrapText="1"/>
    </xf>
    <xf numFmtId="9" fontId="4" fillId="0" borderId="9" xfId="0" applyNumberFormat="1" applyFont="1" applyBorder="1" applyAlignment="1" applyProtection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9" fontId="5" fillId="3" borderId="9" xfId="2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 applyProtection="1">
      <alignment horizontal="center" vertical="center" wrapText="1"/>
    </xf>
    <xf numFmtId="9" fontId="5" fillId="0" borderId="10" xfId="2" applyFont="1" applyFill="1" applyBorder="1" applyAlignment="1" applyProtection="1">
      <alignment horizontal="center" vertical="center" textRotation="90" wrapText="1"/>
    </xf>
    <xf numFmtId="0" fontId="5" fillId="6" borderId="30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0" applyNumberFormat="1" applyFont="1" applyFill="1" applyBorder="1" applyAlignment="1" applyProtection="1">
      <alignment horizontal="center" vertical="center" wrapText="1"/>
    </xf>
    <xf numFmtId="9" fontId="5" fillId="0" borderId="13" xfId="2" applyFont="1" applyFill="1" applyBorder="1" applyAlignment="1" applyProtection="1">
      <alignment horizontal="center" vertical="center" textRotation="90" wrapText="1"/>
    </xf>
    <xf numFmtId="0" fontId="5" fillId="6" borderId="3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22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0" applyNumberFormat="1" applyFont="1" applyFill="1" applyBorder="1" applyAlignment="1" applyProtection="1">
      <alignment horizontal="center" vertical="center" wrapText="1"/>
    </xf>
    <xf numFmtId="0" fontId="5" fillId="6" borderId="22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4" xfId="0" applyNumberFormat="1" applyFont="1" applyFill="1" applyBorder="1" applyAlignment="1" applyProtection="1">
      <alignment horizontal="center" vertical="center" wrapText="1"/>
    </xf>
    <xf numFmtId="9" fontId="5" fillId="0" borderId="14" xfId="2" applyFont="1" applyFill="1" applyBorder="1" applyAlignment="1" applyProtection="1">
      <alignment horizontal="center" vertical="center" textRotation="90" wrapText="1"/>
    </xf>
    <xf numFmtId="165" fontId="5" fillId="6" borderId="31" xfId="1" applyNumberFormat="1" applyFont="1" applyFill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Border="1" applyAlignment="1" applyProtection="1">
      <alignment horizontal="center" vertical="top"/>
    </xf>
  </cellXfs>
  <cellStyles count="6">
    <cellStyle name="Millares" xfId="1" builtinId="3"/>
    <cellStyle name="Normal" xfId="0" builtinId="0"/>
    <cellStyle name="Normal 2" xfId="4"/>
    <cellStyle name="Normal_Hoja1" xfId="3"/>
    <cellStyle name="Porcentaje" xfId="2" builtinId="5"/>
    <cellStyle name="Porcentaje 2" xf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65"/>
  <sheetViews>
    <sheetView tabSelected="1" view="pageBreakPreview" zoomScale="110" zoomScaleNormal="125" zoomScaleSheetLayoutView="110" zoomScalePageLayoutView="80" workbookViewId="0">
      <selection activeCell="T66" sqref="T66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9.85546875" style="1" customWidth="1"/>
    <col min="10" max="10" width="34.7109375" style="1" customWidth="1"/>
    <col min="11" max="11" width="11.85546875" style="1" customWidth="1"/>
    <col min="12" max="16" width="10.85546875" style="1" customWidth="1"/>
    <col min="17" max="17" width="11.7109375" style="1" customWidth="1"/>
    <col min="18" max="18" width="10.85546875" style="1" customWidth="1"/>
    <col min="19" max="19" width="15.28515625" style="1" customWidth="1"/>
    <col min="20" max="20" width="10.85546875" style="1" customWidth="1"/>
    <col min="21" max="21" width="12.28515625" style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123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</row>
    <row r="2" spans="1:22" s="16" customFormat="1" ht="15" customHeight="1" x14ac:dyDescent="0.25">
      <c r="A2" s="123" t="s">
        <v>16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22" s="16" customFormat="1" ht="15" customHeight="1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1"/>
    </row>
    <row r="4" spans="1:22" s="13" customFormat="1" ht="24" customHeight="1" x14ac:dyDescent="0.25">
      <c r="A4" s="94" t="s">
        <v>65</v>
      </c>
      <c r="B4" s="95"/>
      <c r="C4" s="95"/>
      <c r="D4" s="95"/>
      <c r="E4" s="95"/>
      <c r="F4" s="96"/>
      <c r="G4" s="91" t="s">
        <v>66</v>
      </c>
      <c r="H4" s="92"/>
      <c r="I4" s="92"/>
      <c r="J4" s="92"/>
      <c r="K4" s="92"/>
      <c r="L4" s="93"/>
      <c r="M4" s="91" t="s">
        <v>123</v>
      </c>
      <c r="N4" s="92"/>
      <c r="O4" s="92"/>
      <c r="P4" s="93"/>
      <c r="Q4" s="125" t="s">
        <v>67</v>
      </c>
      <c r="R4" s="126"/>
      <c r="S4" s="126"/>
      <c r="T4" s="126"/>
      <c r="U4" s="126"/>
      <c r="V4" s="127"/>
    </row>
    <row r="5" spans="1:22" s="13" customFormat="1" ht="24" customHeight="1" x14ac:dyDescent="0.25">
      <c r="A5" s="97" t="s">
        <v>68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128" t="s">
        <v>30</v>
      </c>
      <c r="N5" s="128"/>
      <c r="O5" s="128"/>
      <c r="P5" s="128"/>
      <c r="Q5" s="128"/>
      <c r="R5" s="128"/>
      <c r="S5" s="128"/>
      <c r="T5" s="128"/>
      <c r="U5" s="128"/>
      <c r="V5" s="128"/>
    </row>
    <row r="6" spans="1:22" s="13" customFormat="1" ht="6" customHeight="1" x14ac:dyDescent="0.2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34"/>
    </row>
    <row r="7" spans="1:22" ht="15.75" customHeight="1" x14ac:dyDescent="0.25">
      <c r="A7" s="103" t="s">
        <v>3</v>
      </c>
      <c r="B7" s="104" t="s">
        <v>17</v>
      </c>
      <c r="C7" s="104" t="s">
        <v>0</v>
      </c>
      <c r="D7" s="100" t="s">
        <v>4</v>
      </c>
      <c r="E7" s="101" t="s">
        <v>1</v>
      </c>
      <c r="F7" s="101" t="s">
        <v>2</v>
      </c>
      <c r="G7" s="113" t="s">
        <v>15</v>
      </c>
      <c r="H7" s="113" t="s">
        <v>23</v>
      </c>
      <c r="I7" s="105" t="s">
        <v>5</v>
      </c>
      <c r="J7" s="100" t="s">
        <v>19</v>
      </c>
      <c r="K7" s="106" t="s">
        <v>22</v>
      </c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22" t="s">
        <v>29</v>
      </c>
    </row>
    <row r="8" spans="1:22" ht="27" customHeight="1" x14ac:dyDescent="0.25">
      <c r="A8" s="103"/>
      <c r="B8" s="104"/>
      <c r="C8" s="104"/>
      <c r="D8" s="100"/>
      <c r="E8" s="101"/>
      <c r="F8" s="101"/>
      <c r="G8" s="113"/>
      <c r="H8" s="113"/>
      <c r="I8" s="105"/>
      <c r="J8" s="100"/>
      <c r="K8" s="107" t="s">
        <v>6</v>
      </c>
      <c r="L8" s="107"/>
      <c r="M8" s="107" t="s">
        <v>20</v>
      </c>
      <c r="N8" s="107"/>
      <c r="O8" s="107" t="s">
        <v>21</v>
      </c>
      <c r="P8" s="107"/>
      <c r="Q8" s="107" t="s">
        <v>7</v>
      </c>
      <c r="R8" s="107"/>
      <c r="S8" s="107" t="s">
        <v>8</v>
      </c>
      <c r="T8" s="107"/>
      <c r="U8" s="112" t="s">
        <v>26</v>
      </c>
      <c r="V8" s="122"/>
    </row>
    <row r="9" spans="1:22" ht="27" customHeight="1" thickBot="1" x14ac:dyDescent="0.3">
      <c r="A9" s="103"/>
      <c r="B9" s="104"/>
      <c r="C9" s="104"/>
      <c r="D9" s="100"/>
      <c r="E9" s="101"/>
      <c r="F9" s="101"/>
      <c r="G9" s="113"/>
      <c r="H9" s="113"/>
      <c r="I9" s="105"/>
      <c r="J9" s="100"/>
      <c r="K9" s="22" t="s">
        <v>24</v>
      </c>
      <c r="L9" s="23" t="s">
        <v>25</v>
      </c>
      <c r="M9" s="22" t="s">
        <v>24</v>
      </c>
      <c r="N9" s="23" t="s">
        <v>25</v>
      </c>
      <c r="O9" s="22" t="s">
        <v>24</v>
      </c>
      <c r="P9" s="23" t="s">
        <v>25</v>
      </c>
      <c r="Q9" s="22" t="s">
        <v>24</v>
      </c>
      <c r="R9" s="23" t="s">
        <v>25</v>
      </c>
      <c r="S9" s="22" t="s">
        <v>24</v>
      </c>
      <c r="T9" s="23" t="s">
        <v>25</v>
      </c>
      <c r="U9" s="112"/>
      <c r="V9" s="122"/>
    </row>
    <row r="10" spans="1:22" ht="24.75" customHeight="1" x14ac:dyDescent="0.25">
      <c r="A10" s="81">
        <v>1</v>
      </c>
      <c r="B10" s="86" t="s">
        <v>33</v>
      </c>
      <c r="C10" s="109" t="s">
        <v>34</v>
      </c>
      <c r="D10" s="87" t="s">
        <v>35</v>
      </c>
      <c r="E10" s="109">
        <v>0</v>
      </c>
      <c r="F10" s="109">
        <v>1</v>
      </c>
      <c r="G10" s="109">
        <v>0.65</v>
      </c>
      <c r="H10" s="120"/>
      <c r="I10" s="110">
        <f>+H10/G10</f>
        <v>0</v>
      </c>
      <c r="J10" s="6" t="s">
        <v>69</v>
      </c>
      <c r="K10" s="18"/>
      <c r="L10" s="24"/>
      <c r="M10" s="18"/>
      <c r="N10" s="24"/>
      <c r="O10" s="18"/>
      <c r="P10" s="24"/>
      <c r="Q10" s="18"/>
      <c r="R10" s="24"/>
      <c r="S10" s="19">
        <f>+K10+M10+O10+Q10</f>
        <v>0</v>
      </c>
      <c r="T10" s="19">
        <f>+L10+N10+P10+R10</f>
        <v>0</v>
      </c>
      <c r="U10" s="20" t="e">
        <f>+T10/S10*100</f>
        <v>#DIV/0!</v>
      </c>
      <c r="V10" s="35"/>
    </row>
    <row r="11" spans="1:22" ht="23.25" customHeight="1" x14ac:dyDescent="0.25">
      <c r="A11" s="81"/>
      <c r="B11" s="87"/>
      <c r="C11" s="87"/>
      <c r="D11" s="87"/>
      <c r="E11" s="87"/>
      <c r="F11" s="87"/>
      <c r="G11" s="87"/>
      <c r="H11" s="84"/>
      <c r="I11" s="89"/>
      <c r="J11" s="2"/>
      <c r="K11" s="4"/>
      <c r="L11" s="25"/>
      <c r="M11" s="4"/>
      <c r="N11" s="25"/>
      <c r="O11" s="4"/>
      <c r="P11" s="25"/>
      <c r="Q11" s="4"/>
      <c r="R11" s="25"/>
      <c r="S11" s="19">
        <f t="shared" ref="S11:S45" si="0">+K11+M11+O11+Q11</f>
        <v>0</v>
      </c>
      <c r="T11" s="19">
        <f t="shared" ref="T11:T45" si="1">+L11+N11+P11+R11</f>
        <v>0</v>
      </c>
      <c r="U11" s="20" t="e">
        <f t="shared" ref="U11:U35" si="2">+T11/S11*100</f>
        <v>#DIV/0!</v>
      </c>
      <c r="V11" s="36"/>
    </row>
    <row r="12" spans="1:22" ht="23.25" customHeight="1" x14ac:dyDescent="0.25">
      <c r="A12" s="81"/>
      <c r="B12" s="87"/>
      <c r="C12" s="87"/>
      <c r="D12" s="87"/>
      <c r="E12" s="87"/>
      <c r="F12" s="87"/>
      <c r="G12" s="87"/>
      <c r="H12" s="84"/>
      <c r="I12" s="89"/>
      <c r="J12" s="17"/>
      <c r="K12" s="4"/>
      <c r="L12" s="26"/>
      <c r="M12" s="4"/>
      <c r="N12" s="26"/>
      <c r="O12" s="4"/>
      <c r="P12" s="26"/>
      <c r="Q12" s="4"/>
      <c r="R12" s="26"/>
      <c r="S12" s="19">
        <f t="shared" si="0"/>
        <v>0</v>
      </c>
      <c r="T12" s="19">
        <f t="shared" si="1"/>
        <v>0</v>
      </c>
      <c r="U12" s="20" t="e">
        <f t="shared" si="2"/>
        <v>#DIV/0!</v>
      </c>
      <c r="V12" s="37"/>
    </row>
    <row r="13" spans="1:22" ht="23.25" customHeight="1" thickBot="1" x14ac:dyDescent="0.3">
      <c r="A13" s="82"/>
      <c r="B13" s="88"/>
      <c r="C13" s="88"/>
      <c r="D13" s="88"/>
      <c r="E13" s="88"/>
      <c r="F13" s="88"/>
      <c r="G13" s="88"/>
      <c r="H13" s="85"/>
      <c r="I13" s="90"/>
      <c r="J13" s="8"/>
      <c r="K13" s="9"/>
      <c r="L13" s="27"/>
      <c r="M13" s="9"/>
      <c r="N13" s="27"/>
      <c r="O13" s="9"/>
      <c r="P13" s="27"/>
      <c r="Q13" s="9"/>
      <c r="R13" s="27"/>
      <c r="S13" s="70">
        <f t="shared" si="0"/>
        <v>0</v>
      </c>
      <c r="T13" s="70">
        <f t="shared" si="1"/>
        <v>0</v>
      </c>
      <c r="U13" s="71" t="e">
        <f t="shared" si="2"/>
        <v>#DIV/0!</v>
      </c>
      <c r="V13" s="38"/>
    </row>
    <row r="14" spans="1:22" ht="42.75" customHeight="1" x14ac:dyDescent="0.25">
      <c r="A14" s="80">
        <v>2</v>
      </c>
      <c r="B14" s="86" t="s">
        <v>33</v>
      </c>
      <c r="C14" s="86" t="s">
        <v>91</v>
      </c>
      <c r="D14" s="86" t="s">
        <v>92</v>
      </c>
      <c r="E14" s="86">
        <v>4</v>
      </c>
      <c r="F14" s="86">
        <v>10</v>
      </c>
      <c r="G14" s="86">
        <v>10</v>
      </c>
      <c r="H14" s="83"/>
      <c r="I14" s="89">
        <f t="shared" ref="I14" si="3">+H14/G14</f>
        <v>0</v>
      </c>
      <c r="J14" s="6" t="s">
        <v>101</v>
      </c>
      <c r="K14" s="7">
        <v>132333080</v>
      </c>
      <c r="L14" s="28"/>
      <c r="M14" s="75">
        <v>59353855</v>
      </c>
      <c r="N14" s="28"/>
      <c r="O14" s="7"/>
      <c r="P14" s="28"/>
      <c r="Q14" s="76">
        <v>3978672</v>
      </c>
      <c r="R14" s="28"/>
      <c r="S14" s="19">
        <f t="shared" si="0"/>
        <v>195665607</v>
      </c>
      <c r="T14" s="19">
        <f t="shared" si="1"/>
        <v>0</v>
      </c>
      <c r="U14" s="20">
        <f>+T14/S14*100</f>
        <v>0</v>
      </c>
      <c r="V14" s="39"/>
    </row>
    <row r="15" spans="1:22" ht="23.25" customHeight="1" x14ac:dyDescent="0.25">
      <c r="A15" s="81"/>
      <c r="B15" s="87"/>
      <c r="C15" s="87"/>
      <c r="D15" s="87"/>
      <c r="E15" s="87"/>
      <c r="F15" s="87"/>
      <c r="G15" s="87"/>
      <c r="H15" s="84"/>
      <c r="I15" s="89"/>
      <c r="J15" s="2" t="s">
        <v>96</v>
      </c>
      <c r="K15" s="4"/>
      <c r="L15" s="26"/>
      <c r="M15" s="4">
        <v>57333080</v>
      </c>
      <c r="N15" s="26"/>
      <c r="O15" s="4"/>
      <c r="P15" s="26"/>
      <c r="Q15" s="4">
        <v>12666920</v>
      </c>
      <c r="R15" s="26"/>
      <c r="S15" s="19">
        <f t="shared" si="0"/>
        <v>70000000</v>
      </c>
      <c r="T15" s="19">
        <f t="shared" si="1"/>
        <v>0</v>
      </c>
      <c r="U15" s="20">
        <f t="shared" si="2"/>
        <v>0</v>
      </c>
      <c r="V15" s="37"/>
    </row>
    <row r="16" spans="1:22" ht="23.25" customHeight="1" x14ac:dyDescent="0.25">
      <c r="A16" s="81"/>
      <c r="B16" s="87"/>
      <c r="C16" s="87"/>
      <c r="D16" s="87"/>
      <c r="E16" s="87"/>
      <c r="F16" s="87"/>
      <c r="G16" s="87"/>
      <c r="H16" s="84"/>
      <c r="I16" s="89"/>
      <c r="J16" s="2" t="s">
        <v>97</v>
      </c>
      <c r="K16" s="4"/>
      <c r="L16" s="25"/>
      <c r="M16" s="4">
        <v>75000000</v>
      </c>
      <c r="N16" s="25"/>
      <c r="O16" s="4"/>
      <c r="P16" s="25"/>
      <c r="Q16" s="4"/>
      <c r="R16" s="25"/>
      <c r="S16" s="19">
        <f t="shared" si="0"/>
        <v>75000000</v>
      </c>
      <c r="T16" s="19">
        <f t="shared" si="1"/>
        <v>0</v>
      </c>
      <c r="U16" s="20">
        <f t="shared" si="2"/>
        <v>0</v>
      </c>
      <c r="V16" s="36"/>
    </row>
    <row r="17" spans="1:22" ht="23.25" customHeight="1" thickBot="1" x14ac:dyDescent="0.3">
      <c r="A17" s="81"/>
      <c r="B17" s="87"/>
      <c r="C17" s="87"/>
      <c r="D17" s="87"/>
      <c r="E17" s="87"/>
      <c r="F17" s="87"/>
      <c r="G17" s="87"/>
      <c r="H17" s="84"/>
      <c r="I17" s="89"/>
      <c r="J17" s="62" t="s">
        <v>121</v>
      </c>
      <c r="K17" s="4">
        <v>55000000</v>
      </c>
      <c r="L17" s="59"/>
      <c r="M17" s="60">
        <v>40000000</v>
      </c>
      <c r="N17" s="59"/>
      <c r="O17" s="60"/>
      <c r="P17" s="59"/>
      <c r="Q17" s="4"/>
      <c r="R17" s="59"/>
      <c r="S17" s="19">
        <f t="shared" si="0"/>
        <v>95000000</v>
      </c>
      <c r="T17" s="19"/>
      <c r="U17" s="20"/>
      <c r="V17" s="61"/>
    </row>
    <row r="18" spans="1:22" ht="69.75" customHeight="1" x14ac:dyDescent="0.25">
      <c r="A18" s="80">
        <v>3</v>
      </c>
      <c r="B18" s="86" t="s">
        <v>33</v>
      </c>
      <c r="C18" s="86" t="s">
        <v>47</v>
      </c>
      <c r="D18" s="86" t="s">
        <v>48</v>
      </c>
      <c r="E18" s="86">
        <v>4</v>
      </c>
      <c r="F18" s="86">
        <v>10</v>
      </c>
      <c r="G18" s="86">
        <v>10</v>
      </c>
      <c r="H18" s="83"/>
      <c r="I18" s="89"/>
      <c r="J18" s="44" t="s">
        <v>118</v>
      </c>
      <c r="K18" s="7">
        <v>10000000</v>
      </c>
      <c r="L18" s="30"/>
      <c r="M18" s="7"/>
      <c r="N18" s="30"/>
      <c r="O18" s="7"/>
      <c r="P18" s="30"/>
      <c r="Q18" s="7"/>
      <c r="R18" s="30"/>
      <c r="S18" s="19">
        <f t="shared" si="0"/>
        <v>10000000</v>
      </c>
      <c r="T18" s="19">
        <f t="shared" si="1"/>
        <v>0</v>
      </c>
      <c r="U18" s="20">
        <f>+T18/S18*100</f>
        <v>0</v>
      </c>
      <c r="V18" s="41"/>
    </row>
    <row r="19" spans="1:22" ht="69.75" customHeight="1" x14ac:dyDescent="0.25">
      <c r="A19" s="81"/>
      <c r="B19" s="87"/>
      <c r="C19" s="87"/>
      <c r="D19" s="87"/>
      <c r="E19" s="87"/>
      <c r="F19" s="87"/>
      <c r="G19" s="87"/>
      <c r="H19" s="84"/>
      <c r="I19" s="89"/>
      <c r="J19" s="44" t="s">
        <v>124</v>
      </c>
      <c r="K19" s="63"/>
      <c r="L19" s="24"/>
      <c r="M19" s="4">
        <v>30000000</v>
      </c>
      <c r="N19" s="24"/>
      <c r="O19" s="18"/>
      <c r="P19" s="24"/>
      <c r="Q19" s="18"/>
      <c r="R19" s="24"/>
      <c r="S19" s="19">
        <f t="shared" si="0"/>
        <v>30000000</v>
      </c>
      <c r="T19" s="19"/>
      <c r="U19" s="20"/>
      <c r="V19" s="35"/>
    </row>
    <row r="20" spans="1:22" ht="45" customHeight="1" x14ac:dyDescent="0.25">
      <c r="A20" s="81"/>
      <c r="B20" s="87"/>
      <c r="C20" s="87"/>
      <c r="D20" s="87"/>
      <c r="E20" s="87"/>
      <c r="F20" s="87"/>
      <c r="G20" s="87"/>
      <c r="H20" s="84"/>
      <c r="I20" s="89"/>
      <c r="J20" s="17" t="s">
        <v>109</v>
      </c>
      <c r="K20" s="44"/>
      <c r="L20" s="25"/>
      <c r="M20" s="4">
        <v>54000000</v>
      </c>
      <c r="N20" s="25"/>
      <c r="O20" s="4"/>
      <c r="P20" s="25"/>
      <c r="Q20" s="4"/>
      <c r="R20" s="25"/>
      <c r="S20" s="19">
        <f t="shared" si="0"/>
        <v>54000000</v>
      </c>
      <c r="T20" s="19">
        <f t="shared" si="1"/>
        <v>0</v>
      </c>
      <c r="U20" s="20">
        <f t="shared" si="2"/>
        <v>0</v>
      </c>
      <c r="V20" s="36"/>
    </row>
    <row r="21" spans="1:22" ht="34.5" customHeight="1" x14ac:dyDescent="0.25">
      <c r="A21" s="81"/>
      <c r="B21" s="87"/>
      <c r="C21" s="87"/>
      <c r="D21" s="87"/>
      <c r="E21" s="87"/>
      <c r="F21" s="87"/>
      <c r="G21" s="87"/>
      <c r="H21" s="84"/>
      <c r="I21" s="89"/>
      <c r="J21" s="2" t="s">
        <v>103</v>
      </c>
      <c r="K21" s="44"/>
      <c r="L21" s="25"/>
      <c r="M21" s="4">
        <v>336029249</v>
      </c>
      <c r="N21" s="25"/>
      <c r="O21" s="4"/>
      <c r="P21" s="25"/>
      <c r="Q21" s="4"/>
      <c r="R21" s="25"/>
      <c r="S21" s="19">
        <f t="shared" si="0"/>
        <v>336029249</v>
      </c>
      <c r="T21" s="19"/>
      <c r="U21" s="20"/>
      <c r="V21" s="36"/>
    </row>
    <row r="22" spans="1:22" ht="30.75" customHeight="1" thickBot="1" x14ac:dyDescent="0.3">
      <c r="A22" s="82"/>
      <c r="B22" s="88"/>
      <c r="C22" s="88"/>
      <c r="D22" s="88"/>
      <c r="E22" s="88"/>
      <c r="F22" s="88"/>
      <c r="G22" s="88"/>
      <c r="H22" s="85"/>
      <c r="I22" s="90" t="e">
        <f t="shared" ref="I22" si="4">+H22/G22</f>
        <v>#DIV/0!</v>
      </c>
      <c r="J22" s="8" t="s">
        <v>108</v>
      </c>
      <c r="K22" s="9">
        <v>10000000</v>
      </c>
      <c r="L22" s="27"/>
      <c r="M22" s="9"/>
      <c r="N22" s="27"/>
      <c r="O22" s="9"/>
      <c r="P22" s="27"/>
      <c r="Q22" s="9"/>
      <c r="R22" s="27"/>
      <c r="S22" s="70">
        <f t="shared" si="0"/>
        <v>10000000</v>
      </c>
      <c r="T22" s="70">
        <f t="shared" si="1"/>
        <v>0</v>
      </c>
      <c r="U22" s="71">
        <f t="shared" si="2"/>
        <v>0</v>
      </c>
      <c r="V22" s="38"/>
    </row>
    <row r="23" spans="1:22" ht="34.5" customHeight="1" x14ac:dyDescent="0.25">
      <c r="A23" s="80">
        <v>4</v>
      </c>
      <c r="B23" s="86" t="s">
        <v>36</v>
      </c>
      <c r="C23" s="86" t="s">
        <v>31</v>
      </c>
      <c r="D23" s="86" t="s">
        <v>32</v>
      </c>
      <c r="E23" s="86">
        <v>0</v>
      </c>
      <c r="F23" s="121">
        <v>1</v>
      </c>
      <c r="G23" s="121">
        <v>1</v>
      </c>
      <c r="H23" s="119"/>
      <c r="I23" s="89"/>
      <c r="J23" s="17" t="s">
        <v>70</v>
      </c>
      <c r="K23" s="75">
        <v>192871656</v>
      </c>
      <c r="L23" s="28"/>
      <c r="M23" s="7"/>
      <c r="N23" s="28"/>
      <c r="O23" s="7"/>
      <c r="P23" s="28"/>
      <c r="Q23" s="7"/>
      <c r="R23" s="28"/>
      <c r="S23" s="19">
        <f t="shared" si="0"/>
        <v>192871656</v>
      </c>
      <c r="T23" s="19">
        <f t="shared" si="1"/>
        <v>0</v>
      </c>
      <c r="U23" s="20">
        <f>+T23/S23*100</f>
        <v>0</v>
      </c>
      <c r="V23" s="39"/>
    </row>
    <row r="24" spans="1:22" ht="30.75" customHeight="1" x14ac:dyDescent="0.25">
      <c r="A24" s="81"/>
      <c r="B24" s="87"/>
      <c r="C24" s="87"/>
      <c r="D24" s="87"/>
      <c r="E24" s="87"/>
      <c r="F24" s="87"/>
      <c r="G24" s="87"/>
      <c r="H24" s="84"/>
      <c r="I24" s="89"/>
      <c r="J24" s="2" t="s">
        <v>89</v>
      </c>
      <c r="K24" s="4"/>
      <c r="L24" s="26"/>
      <c r="M24" s="4"/>
      <c r="N24" s="26"/>
      <c r="O24" s="4"/>
      <c r="P24" s="26"/>
      <c r="Q24" s="4"/>
      <c r="R24" s="26"/>
      <c r="S24" s="19">
        <f t="shared" si="0"/>
        <v>0</v>
      </c>
      <c r="T24" s="19">
        <f t="shared" si="1"/>
        <v>0</v>
      </c>
      <c r="U24" s="20" t="e">
        <f t="shared" si="2"/>
        <v>#DIV/0!</v>
      </c>
      <c r="V24" s="37"/>
    </row>
    <row r="25" spans="1:22" ht="34.5" customHeight="1" thickBot="1" x14ac:dyDescent="0.3">
      <c r="A25" s="82"/>
      <c r="B25" s="88"/>
      <c r="C25" s="88"/>
      <c r="D25" s="88"/>
      <c r="E25" s="88"/>
      <c r="F25" s="88"/>
      <c r="G25" s="88"/>
      <c r="H25" s="85"/>
      <c r="I25" s="90" t="e">
        <f t="shared" ref="I25" si="5">+H25/G25</f>
        <v>#DIV/0!</v>
      </c>
      <c r="J25" s="8"/>
      <c r="K25" s="9"/>
      <c r="L25" s="29"/>
      <c r="M25" s="9"/>
      <c r="N25" s="29"/>
      <c r="O25" s="9"/>
      <c r="P25" s="29"/>
      <c r="Q25" s="9"/>
      <c r="R25" s="29"/>
      <c r="S25" s="70">
        <f t="shared" si="0"/>
        <v>0</v>
      </c>
      <c r="T25" s="70">
        <f t="shared" si="1"/>
        <v>0</v>
      </c>
      <c r="U25" s="71" t="e">
        <f t="shared" si="2"/>
        <v>#DIV/0!</v>
      </c>
      <c r="V25" s="40"/>
    </row>
    <row r="26" spans="1:22" ht="30.75" customHeight="1" x14ac:dyDescent="0.25">
      <c r="A26" s="80">
        <v>5</v>
      </c>
      <c r="B26" s="86" t="s">
        <v>36</v>
      </c>
      <c r="C26" s="86" t="s">
        <v>37</v>
      </c>
      <c r="D26" s="86" t="s">
        <v>42</v>
      </c>
      <c r="E26" s="86">
        <v>0</v>
      </c>
      <c r="F26" s="121">
        <v>1</v>
      </c>
      <c r="G26" s="121">
        <v>0.5</v>
      </c>
      <c r="H26" s="119"/>
      <c r="I26" s="89"/>
      <c r="J26" s="6" t="s">
        <v>111</v>
      </c>
      <c r="K26" s="7">
        <v>60000000</v>
      </c>
      <c r="L26" s="28"/>
      <c r="M26" s="7"/>
      <c r="N26" s="28"/>
      <c r="O26" s="7"/>
      <c r="P26" s="28"/>
      <c r="Q26" s="7"/>
      <c r="R26" s="28"/>
      <c r="S26" s="19">
        <f t="shared" si="0"/>
        <v>60000000</v>
      </c>
      <c r="T26" s="19">
        <f t="shared" si="1"/>
        <v>0</v>
      </c>
      <c r="U26" s="20">
        <f>+T26/S26*100</f>
        <v>0</v>
      </c>
      <c r="V26" s="39"/>
    </row>
    <row r="27" spans="1:22" ht="32.25" customHeight="1" thickBot="1" x14ac:dyDescent="0.3">
      <c r="A27" s="81"/>
      <c r="B27" s="87"/>
      <c r="C27" s="87"/>
      <c r="D27" s="87"/>
      <c r="E27" s="87"/>
      <c r="F27" s="87"/>
      <c r="G27" s="87"/>
      <c r="H27" s="84"/>
      <c r="I27" s="89"/>
      <c r="J27" s="44" t="s">
        <v>71</v>
      </c>
      <c r="K27" s="60">
        <v>25000000</v>
      </c>
      <c r="L27" s="137"/>
      <c r="M27" s="60"/>
      <c r="N27" s="137"/>
      <c r="O27" s="60"/>
      <c r="P27" s="137"/>
      <c r="Q27" s="60"/>
      <c r="R27" s="137"/>
      <c r="S27" s="138">
        <f t="shared" si="0"/>
        <v>25000000</v>
      </c>
      <c r="T27" s="138">
        <f t="shared" si="1"/>
        <v>0</v>
      </c>
      <c r="U27" s="57">
        <f t="shared" si="2"/>
        <v>0</v>
      </c>
      <c r="V27" s="139"/>
    </row>
    <row r="28" spans="1:22" ht="23.25" customHeight="1" x14ac:dyDescent="0.25">
      <c r="A28" s="80">
        <v>6</v>
      </c>
      <c r="B28" s="86" t="s">
        <v>36</v>
      </c>
      <c r="C28" s="86" t="s">
        <v>38</v>
      </c>
      <c r="D28" s="86" t="s">
        <v>43</v>
      </c>
      <c r="E28" s="86">
        <v>230</v>
      </c>
      <c r="F28" s="86">
        <v>230</v>
      </c>
      <c r="G28" s="86">
        <v>230</v>
      </c>
      <c r="H28" s="119"/>
      <c r="I28" s="129"/>
      <c r="J28" s="6" t="s">
        <v>113</v>
      </c>
      <c r="K28" s="7">
        <v>40000000</v>
      </c>
      <c r="L28" s="30"/>
      <c r="M28" s="7"/>
      <c r="N28" s="30"/>
      <c r="O28" s="7"/>
      <c r="P28" s="30"/>
      <c r="Q28" s="7"/>
      <c r="R28" s="30"/>
      <c r="S28" s="131">
        <f t="shared" si="0"/>
        <v>40000000</v>
      </c>
      <c r="T28" s="131">
        <f t="shared" si="1"/>
        <v>0</v>
      </c>
      <c r="U28" s="132">
        <f>+T28/S28*100</f>
        <v>0</v>
      </c>
      <c r="V28" s="133"/>
    </row>
    <row r="29" spans="1:22" ht="45.75" customHeight="1" thickBot="1" x14ac:dyDescent="0.3">
      <c r="A29" s="82"/>
      <c r="B29" s="88"/>
      <c r="C29" s="88"/>
      <c r="D29" s="88"/>
      <c r="E29" s="88"/>
      <c r="F29" s="88"/>
      <c r="G29" s="88"/>
      <c r="H29" s="85"/>
      <c r="I29" s="90"/>
      <c r="J29" s="8" t="s">
        <v>112</v>
      </c>
      <c r="K29" s="9"/>
      <c r="L29" s="29"/>
      <c r="M29" s="9"/>
      <c r="N29" s="29"/>
      <c r="O29" s="9"/>
      <c r="P29" s="29"/>
      <c r="Q29" s="9"/>
      <c r="R29" s="29"/>
      <c r="S29" s="140">
        <f t="shared" si="0"/>
        <v>0</v>
      </c>
      <c r="T29" s="140">
        <f t="shared" si="1"/>
        <v>0</v>
      </c>
      <c r="U29" s="141" t="e">
        <f t="shared" si="2"/>
        <v>#DIV/0!</v>
      </c>
      <c r="V29" s="142"/>
    </row>
    <row r="30" spans="1:22" ht="90.75" customHeight="1" x14ac:dyDescent="0.25">
      <c r="A30" s="80">
        <v>8</v>
      </c>
      <c r="B30" s="86" t="s">
        <v>36</v>
      </c>
      <c r="C30" s="86" t="s">
        <v>39</v>
      </c>
      <c r="D30" s="86" t="s">
        <v>44</v>
      </c>
      <c r="E30" s="86">
        <v>3</v>
      </c>
      <c r="F30" s="86">
        <v>4</v>
      </c>
      <c r="G30" s="86">
        <v>4</v>
      </c>
      <c r="H30" s="119"/>
      <c r="I30" s="129"/>
      <c r="J30" s="130" t="s">
        <v>85</v>
      </c>
      <c r="K30" s="7">
        <v>30000000</v>
      </c>
      <c r="L30" s="28"/>
      <c r="M30" s="7"/>
      <c r="N30" s="28"/>
      <c r="O30" s="7"/>
      <c r="P30" s="28"/>
      <c r="Q30" s="7"/>
      <c r="R30" s="28"/>
      <c r="S30" s="131">
        <f t="shared" si="0"/>
        <v>30000000</v>
      </c>
      <c r="T30" s="131">
        <f t="shared" si="1"/>
        <v>0</v>
      </c>
      <c r="U30" s="132">
        <f>+T30/S30*100</f>
        <v>0</v>
      </c>
      <c r="V30" s="133"/>
    </row>
    <row r="31" spans="1:22" ht="33" customHeight="1" thickBot="1" x14ac:dyDescent="0.3">
      <c r="A31" s="82"/>
      <c r="B31" s="88"/>
      <c r="C31" s="88"/>
      <c r="D31" s="88"/>
      <c r="E31" s="88"/>
      <c r="F31" s="88"/>
      <c r="G31" s="88"/>
      <c r="H31" s="85"/>
      <c r="I31" s="90"/>
      <c r="J31" s="8" t="s">
        <v>100</v>
      </c>
      <c r="K31" s="9">
        <v>12000000</v>
      </c>
      <c r="L31" s="27"/>
      <c r="M31" s="9"/>
      <c r="N31" s="27"/>
      <c r="O31" s="9"/>
      <c r="P31" s="27"/>
      <c r="Q31" s="9"/>
      <c r="R31" s="27"/>
      <c r="S31" s="134">
        <f t="shared" si="0"/>
        <v>12000000</v>
      </c>
      <c r="T31" s="134">
        <f t="shared" si="1"/>
        <v>0</v>
      </c>
      <c r="U31" s="135">
        <f t="shared" si="2"/>
        <v>0</v>
      </c>
      <c r="V31" s="136"/>
    </row>
    <row r="32" spans="1:22" ht="79.5" customHeight="1" x14ac:dyDescent="0.25">
      <c r="A32" s="81">
        <v>9</v>
      </c>
      <c r="B32" s="87" t="s">
        <v>36</v>
      </c>
      <c r="C32" s="87" t="s">
        <v>40</v>
      </c>
      <c r="D32" s="87" t="s">
        <v>45</v>
      </c>
      <c r="E32" s="87">
        <v>4</v>
      </c>
      <c r="F32" s="87">
        <v>4</v>
      </c>
      <c r="G32" s="87">
        <v>4</v>
      </c>
      <c r="H32" s="84"/>
      <c r="I32" s="89"/>
      <c r="J32" s="46" t="s">
        <v>122</v>
      </c>
      <c r="K32" s="18">
        <v>40000000</v>
      </c>
      <c r="L32" s="24"/>
      <c r="M32" s="18"/>
      <c r="N32" s="24"/>
      <c r="O32" s="18"/>
      <c r="P32" s="24"/>
      <c r="Q32" s="18"/>
      <c r="R32" s="24"/>
      <c r="S32" s="19">
        <f t="shared" si="0"/>
        <v>40000000</v>
      </c>
      <c r="T32" s="19">
        <f t="shared" si="1"/>
        <v>0</v>
      </c>
      <c r="U32" s="20">
        <f>+T32/S32*100</f>
        <v>0</v>
      </c>
      <c r="V32" s="35"/>
    </row>
    <row r="33" spans="1:22" ht="57.75" customHeight="1" thickBot="1" x14ac:dyDescent="0.3">
      <c r="A33" s="81"/>
      <c r="B33" s="87"/>
      <c r="C33" s="87"/>
      <c r="D33" s="87"/>
      <c r="E33" s="87"/>
      <c r="F33" s="87"/>
      <c r="G33" s="87"/>
      <c r="H33" s="84"/>
      <c r="I33" s="89"/>
      <c r="J33" s="2" t="s">
        <v>106</v>
      </c>
      <c r="K33" s="4">
        <v>11125266</v>
      </c>
      <c r="L33" s="25"/>
      <c r="M33" s="4"/>
      <c r="N33" s="25"/>
      <c r="O33" s="4"/>
      <c r="P33" s="25"/>
      <c r="Q33" s="4"/>
      <c r="R33" s="25"/>
      <c r="S33" s="19">
        <f t="shared" si="0"/>
        <v>11125266</v>
      </c>
      <c r="T33" s="19">
        <f t="shared" si="1"/>
        <v>0</v>
      </c>
      <c r="U33" s="20">
        <f t="shared" si="2"/>
        <v>0</v>
      </c>
      <c r="V33" s="36"/>
    </row>
    <row r="34" spans="1:22" ht="24.75" customHeight="1" x14ac:dyDescent="0.25">
      <c r="A34" s="80">
        <v>11</v>
      </c>
      <c r="B34" s="86" t="s">
        <v>36</v>
      </c>
      <c r="C34" s="86" t="s">
        <v>41</v>
      </c>
      <c r="D34" s="86" t="s">
        <v>46</v>
      </c>
      <c r="E34" s="86">
        <v>49</v>
      </c>
      <c r="F34" s="86">
        <v>110</v>
      </c>
      <c r="G34" s="86">
        <v>28</v>
      </c>
      <c r="H34" s="83"/>
      <c r="I34" s="89"/>
      <c r="J34" s="6" t="s">
        <v>72</v>
      </c>
      <c r="K34" s="7">
        <v>69003078</v>
      </c>
      <c r="L34" s="28"/>
      <c r="M34" s="7"/>
      <c r="N34" s="28"/>
      <c r="O34" s="7"/>
      <c r="P34" s="28"/>
      <c r="Q34" s="7"/>
      <c r="R34" s="28"/>
      <c r="S34" s="19">
        <f t="shared" si="0"/>
        <v>69003078</v>
      </c>
      <c r="T34" s="19">
        <f t="shared" si="1"/>
        <v>0</v>
      </c>
      <c r="U34" s="20">
        <f>+T34/S34*100</f>
        <v>0</v>
      </c>
      <c r="V34" s="39"/>
    </row>
    <row r="35" spans="1:22" ht="23.25" customHeight="1" thickBot="1" x14ac:dyDescent="0.3">
      <c r="A35" s="81"/>
      <c r="B35" s="87"/>
      <c r="C35" s="87"/>
      <c r="D35" s="87"/>
      <c r="E35" s="87"/>
      <c r="F35" s="87"/>
      <c r="G35" s="87"/>
      <c r="H35" s="84"/>
      <c r="I35" s="89"/>
      <c r="J35" s="2" t="s">
        <v>125</v>
      </c>
      <c r="K35" s="4"/>
      <c r="L35" s="26"/>
      <c r="M35" s="4"/>
      <c r="N35" s="26"/>
      <c r="O35" s="4"/>
      <c r="P35" s="26"/>
      <c r="Q35" s="4"/>
      <c r="R35" s="26"/>
      <c r="S35" s="19">
        <f t="shared" si="0"/>
        <v>0</v>
      </c>
      <c r="T35" s="19">
        <f t="shared" si="1"/>
        <v>0</v>
      </c>
      <c r="U35" s="20" t="e">
        <f t="shared" si="2"/>
        <v>#DIV/0!</v>
      </c>
      <c r="V35" s="37"/>
    </row>
    <row r="36" spans="1:22" ht="45" customHeight="1" x14ac:dyDescent="0.25">
      <c r="A36" s="80">
        <v>12</v>
      </c>
      <c r="B36" s="86" t="s">
        <v>49</v>
      </c>
      <c r="C36" s="86" t="s">
        <v>50</v>
      </c>
      <c r="D36" s="86" t="s">
        <v>51</v>
      </c>
      <c r="E36" s="87">
        <v>115</v>
      </c>
      <c r="F36" s="87">
        <v>250</v>
      </c>
      <c r="G36" s="87">
        <v>250</v>
      </c>
      <c r="H36" s="84"/>
      <c r="I36" s="89"/>
      <c r="J36" s="17" t="s">
        <v>98</v>
      </c>
      <c r="K36" s="77">
        <v>96913215</v>
      </c>
      <c r="L36" s="24"/>
      <c r="M36" s="18"/>
      <c r="N36" s="24"/>
      <c r="O36" s="18"/>
      <c r="P36" s="24"/>
      <c r="Q36" s="18"/>
      <c r="R36" s="24"/>
      <c r="S36" s="19">
        <f t="shared" si="0"/>
        <v>96913215</v>
      </c>
      <c r="T36" s="19">
        <f t="shared" si="1"/>
        <v>0</v>
      </c>
      <c r="U36" s="20">
        <f>+T36/S36*100</f>
        <v>0</v>
      </c>
      <c r="V36" s="35"/>
    </row>
    <row r="37" spans="1:22" ht="54" customHeight="1" x14ac:dyDescent="0.25">
      <c r="A37" s="81"/>
      <c r="B37" s="87"/>
      <c r="C37" s="87"/>
      <c r="D37" s="87"/>
      <c r="E37" s="87"/>
      <c r="F37" s="87"/>
      <c r="G37" s="87"/>
      <c r="H37" s="84"/>
      <c r="I37" s="89"/>
      <c r="J37" s="43" t="s">
        <v>116</v>
      </c>
      <c r="K37" s="4">
        <v>23000000</v>
      </c>
      <c r="L37" s="25"/>
      <c r="M37" s="4"/>
      <c r="N37" s="25"/>
      <c r="O37" s="4"/>
      <c r="P37" s="25"/>
      <c r="Q37" s="4"/>
      <c r="R37" s="25"/>
      <c r="S37" s="19">
        <f t="shared" si="0"/>
        <v>23000000</v>
      </c>
      <c r="T37" s="19">
        <f t="shared" si="1"/>
        <v>0</v>
      </c>
      <c r="U37" s="20">
        <f t="shared" ref="U37:U39" si="6">+T37/S37*100</f>
        <v>0</v>
      </c>
      <c r="V37" s="36"/>
    </row>
    <row r="38" spans="1:22" ht="23.25" customHeight="1" x14ac:dyDescent="0.25">
      <c r="A38" s="81"/>
      <c r="B38" s="87"/>
      <c r="C38" s="87"/>
      <c r="D38" s="87"/>
      <c r="E38" s="87"/>
      <c r="F38" s="87"/>
      <c r="G38" s="87"/>
      <c r="H38" s="84"/>
      <c r="I38" s="89"/>
      <c r="J38" s="2" t="s">
        <v>117</v>
      </c>
      <c r="K38" s="4">
        <v>37369842</v>
      </c>
      <c r="L38" s="26"/>
      <c r="M38" s="4"/>
      <c r="N38" s="26"/>
      <c r="O38" s="4"/>
      <c r="P38" s="26"/>
      <c r="Q38" s="4"/>
      <c r="R38" s="26"/>
      <c r="S38" s="19">
        <f t="shared" si="0"/>
        <v>37369842</v>
      </c>
      <c r="T38" s="19">
        <f t="shared" si="1"/>
        <v>0</v>
      </c>
      <c r="U38" s="20">
        <f t="shared" si="6"/>
        <v>0</v>
      </c>
      <c r="V38" s="37"/>
    </row>
    <row r="39" spans="1:22" ht="45.75" customHeight="1" thickBot="1" x14ac:dyDescent="0.3">
      <c r="A39" s="82"/>
      <c r="B39" s="88"/>
      <c r="C39" s="88"/>
      <c r="D39" s="88"/>
      <c r="E39" s="88"/>
      <c r="F39" s="88"/>
      <c r="G39" s="88"/>
      <c r="H39" s="85"/>
      <c r="I39" s="90" t="e">
        <f t="shared" ref="I39" si="7">+H39/G39</f>
        <v>#DIV/0!</v>
      </c>
      <c r="J39" s="45" t="s">
        <v>99</v>
      </c>
      <c r="K39" s="9">
        <v>24525443</v>
      </c>
      <c r="L39" s="27"/>
      <c r="M39" s="9"/>
      <c r="N39" s="27"/>
      <c r="O39" s="9"/>
      <c r="P39" s="27"/>
      <c r="Q39" s="9"/>
      <c r="R39" s="27"/>
      <c r="S39" s="70">
        <f t="shared" si="0"/>
        <v>24525443</v>
      </c>
      <c r="T39" s="70">
        <f t="shared" si="1"/>
        <v>0</v>
      </c>
      <c r="U39" s="71">
        <f t="shared" si="6"/>
        <v>0</v>
      </c>
      <c r="V39" s="38"/>
    </row>
    <row r="40" spans="1:22" ht="34.5" customHeight="1" thickBot="1" x14ac:dyDescent="0.3">
      <c r="A40" s="65">
        <v>13</v>
      </c>
      <c r="B40" s="66" t="s">
        <v>49</v>
      </c>
      <c r="C40" s="66" t="s">
        <v>52</v>
      </c>
      <c r="D40" s="66" t="s">
        <v>53</v>
      </c>
      <c r="E40" s="66">
        <v>0</v>
      </c>
      <c r="F40" s="66">
        <v>2100</v>
      </c>
      <c r="G40" s="66">
        <v>900</v>
      </c>
      <c r="H40" s="68"/>
      <c r="I40" s="67"/>
      <c r="J40" s="6" t="s">
        <v>63</v>
      </c>
      <c r="K40" s="7"/>
      <c r="L40" s="28"/>
      <c r="M40" s="7"/>
      <c r="N40" s="28"/>
      <c r="O40" s="7"/>
      <c r="P40" s="28"/>
      <c r="Q40" s="7"/>
      <c r="R40" s="28"/>
      <c r="S40" s="19">
        <f t="shared" si="0"/>
        <v>0</v>
      </c>
      <c r="T40" s="19">
        <f t="shared" si="1"/>
        <v>0</v>
      </c>
      <c r="U40" s="20" t="e">
        <f>+T40/S40*100</f>
        <v>#DIV/0!</v>
      </c>
      <c r="V40" s="39"/>
    </row>
    <row r="41" spans="1:22" ht="71.25" customHeight="1" x14ac:dyDescent="0.25">
      <c r="A41" s="80">
        <v>14</v>
      </c>
      <c r="B41" s="86" t="s">
        <v>49</v>
      </c>
      <c r="C41" s="86" t="s">
        <v>54</v>
      </c>
      <c r="D41" s="86" t="s">
        <v>55</v>
      </c>
      <c r="E41" s="86">
        <v>107</v>
      </c>
      <c r="F41" s="86">
        <v>250</v>
      </c>
      <c r="G41" s="86">
        <v>200</v>
      </c>
      <c r="H41" s="83"/>
      <c r="I41" s="89"/>
      <c r="J41" s="43" t="s">
        <v>64</v>
      </c>
      <c r="K41" s="7">
        <v>115000000</v>
      </c>
      <c r="L41" s="28"/>
      <c r="M41" s="7"/>
      <c r="N41" s="28"/>
      <c r="O41" s="7"/>
      <c r="P41" s="28"/>
      <c r="Q41" s="7"/>
      <c r="R41" s="28"/>
      <c r="S41" s="19">
        <f t="shared" si="0"/>
        <v>115000000</v>
      </c>
      <c r="T41" s="19">
        <f t="shared" si="1"/>
        <v>0</v>
      </c>
      <c r="U41" s="20">
        <f>+T41/S41*100</f>
        <v>0</v>
      </c>
      <c r="V41" s="37"/>
    </row>
    <row r="42" spans="1:22" ht="30.75" customHeight="1" x14ac:dyDescent="0.25">
      <c r="A42" s="81"/>
      <c r="B42" s="87"/>
      <c r="C42" s="87"/>
      <c r="D42" s="87"/>
      <c r="E42" s="87"/>
      <c r="F42" s="87"/>
      <c r="G42" s="87"/>
      <c r="H42" s="84"/>
      <c r="I42" s="89"/>
      <c r="J42" s="2" t="s">
        <v>84</v>
      </c>
      <c r="K42" s="4">
        <v>26780000</v>
      </c>
      <c r="L42" s="26"/>
      <c r="M42" s="4"/>
      <c r="N42" s="26"/>
      <c r="O42" s="4"/>
      <c r="P42" s="26"/>
      <c r="Q42" s="4"/>
      <c r="R42" s="26"/>
      <c r="S42" s="19">
        <f t="shared" si="0"/>
        <v>26780000</v>
      </c>
      <c r="T42" s="19">
        <f t="shared" si="1"/>
        <v>0</v>
      </c>
      <c r="U42" s="20">
        <f t="shared" ref="U42:U43" si="8">+T42/S42*100</f>
        <v>0</v>
      </c>
      <c r="V42" s="37"/>
    </row>
    <row r="43" spans="1:22" ht="37.5" customHeight="1" thickBot="1" x14ac:dyDescent="0.3">
      <c r="A43" s="81"/>
      <c r="B43" s="87"/>
      <c r="C43" s="87"/>
      <c r="D43" s="87"/>
      <c r="E43" s="87"/>
      <c r="F43" s="87"/>
      <c r="G43" s="87"/>
      <c r="H43" s="84"/>
      <c r="I43" s="89"/>
      <c r="J43" s="8" t="s">
        <v>115</v>
      </c>
      <c r="K43" s="4"/>
      <c r="L43" s="26"/>
      <c r="M43" s="4"/>
      <c r="N43" s="26"/>
      <c r="O43" s="4"/>
      <c r="P43" s="26"/>
      <c r="Q43" s="4"/>
      <c r="R43" s="26"/>
      <c r="S43" s="70">
        <f t="shared" si="0"/>
        <v>0</v>
      </c>
      <c r="T43" s="70">
        <f t="shared" si="1"/>
        <v>0</v>
      </c>
      <c r="U43" s="71" t="e">
        <f t="shared" si="8"/>
        <v>#DIV/0!</v>
      </c>
      <c r="V43" s="37"/>
    </row>
    <row r="44" spans="1:22" ht="94.5" customHeight="1" thickBot="1" x14ac:dyDescent="0.3">
      <c r="A44" s="65">
        <v>15</v>
      </c>
      <c r="B44" s="68" t="s">
        <v>59</v>
      </c>
      <c r="C44" s="66" t="s">
        <v>57</v>
      </c>
      <c r="D44" s="66" t="s">
        <v>58</v>
      </c>
      <c r="E44" s="66">
        <v>2408</v>
      </c>
      <c r="F44" s="66">
        <v>2408</v>
      </c>
      <c r="G44" s="66">
        <v>2408</v>
      </c>
      <c r="H44" s="68"/>
      <c r="I44" s="67"/>
      <c r="J44" s="17" t="s">
        <v>95</v>
      </c>
      <c r="K44" s="7">
        <v>382000000</v>
      </c>
      <c r="L44" s="30"/>
      <c r="M44" s="7">
        <v>1171327157</v>
      </c>
      <c r="N44" s="30"/>
      <c r="O44" s="7"/>
      <c r="P44" s="30"/>
      <c r="Q44" s="7"/>
      <c r="R44" s="30"/>
      <c r="S44" s="19">
        <f t="shared" si="0"/>
        <v>1553327157</v>
      </c>
      <c r="T44" s="19">
        <f t="shared" si="1"/>
        <v>0</v>
      </c>
      <c r="U44" s="20">
        <f>+T44/S44*100</f>
        <v>0</v>
      </c>
      <c r="V44" s="41"/>
    </row>
    <row r="45" spans="1:22" ht="114" customHeight="1" x14ac:dyDescent="0.25">
      <c r="A45" s="80">
        <v>16</v>
      </c>
      <c r="B45" s="83" t="s">
        <v>59</v>
      </c>
      <c r="C45" s="86" t="s">
        <v>60</v>
      </c>
      <c r="D45" s="86" t="s">
        <v>61</v>
      </c>
      <c r="E45" s="86">
        <v>3116</v>
      </c>
      <c r="F45" s="86">
        <v>3116</v>
      </c>
      <c r="G45" s="86">
        <v>3116</v>
      </c>
      <c r="H45" s="83"/>
      <c r="I45" s="89">
        <f t="shared" ref="I45" si="9">+H45/G45</f>
        <v>0</v>
      </c>
      <c r="J45" s="46" t="s">
        <v>62</v>
      </c>
      <c r="K45" s="7">
        <v>1502107529</v>
      </c>
      <c r="L45" s="28"/>
      <c r="M45" s="7">
        <v>36956688</v>
      </c>
      <c r="N45" s="28"/>
      <c r="O45" s="7"/>
      <c r="P45" s="28"/>
      <c r="Q45" s="7"/>
      <c r="R45" s="28"/>
      <c r="S45" s="19">
        <f t="shared" si="0"/>
        <v>1539064217</v>
      </c>
      <c r="T45" s="19">
        <f t="shared" si="1"/>
        <v>0</v>
      </c>
      <c r="U45" s="20">
        <f>+T45/S45*100</f>
        <v>0</v>
      </c>
      <c r="V45" s="39"/>
    </row>
    <row r="46" spans="1:22" ht="54" customHeight="1" x14ac:dyDescent="0.25">
      <c r="A46" s="81"/>
      <c r="B46" s="84"/>
      <c r="C46" s="87"/>
      <c r="D46" s="87"/>
      <c r="E46" s="87"/>
      <c r="F46" s="87"/>
      <c r="G46" s="87"/>
      <c r="H46" s="84"/>
      <c r="I46" s="89"/>
      <c r="J46" s="43" t="s">
        <v>120</v>
      </c>
      <c r="K46" s="4">
        <v>30454540</v>
      </c>
      <c r="L46" s="26"/>
      <c r="M46" s="4"/>
      <c r="N46" s="26"/>
      <c r="O46" s="4"/>
      <c r="P46" s="26"/>
      <c r="Q46" s="4"/>
      <c r="R46" s="26"/>
      <c r="S46" s="19">
        <f t="shared" ref="S46:S59" si="10">+K46+M46+O46+Q46</f>
        <v>30454540</v>
      </c>
      <c r="T46" s="19">
        <f t="shared" ref="T46:T59" si="11">+L46+N46+P46+R46</f>
        <v>0</v>
      </c>
      <c r="U46" s="20">
        <f t="shared" ref="U46" si="12">+T46/S46*100</f>
        <v>0</v>
      </c>
      <c r="V46" s="37"/>
    </row>
    <row r="47" spans="1:22" ht="54" customHeight="1" thickBot="1" x14ac:dyDescent="0.3">
      <c r="A47" s="81"/>
      <c r="B47" s="84"/>
      <c r="C47" s="87"/>
      <c r="D47" s="87"/>
      <c r="E47" s="87"/>
      <c r="F47" s="87"/>
      <c r="G47" s="87"/>
      <c r="H47" s="84"/>
      <c r="I47" s="89"/>
      <c r="J47" s="64" t="s">
        <v>119</v>
      </c>
      <c r="K47" s="4">
        <v>22440000</v>
      </c>
      <c r="L47" s="26"/>
      <c r="M47" s="4"/>
      <c r="N47" s="26"/>
      <c r="O47" s="4"/>
      <c r="P47" s="26"/>
      <c r="Q47" s="4"/>
      <c r="R47" s="26"/>
      <c r="S47" s="70">
        <f t="shared" si="10"/>
        <v>22440000</v>
      </c>
      <c r="T47" s="70"/>
      <c r="U47" s="71"/>
      <c r="V47" s="37"/>
    </row>
    <row r="48" spans="1:22" ht="66" customHeight="1" thickBot="1" x14ac:dyDescent="0.3">
      <c r="A48" s="65">
        <v>17</v>
      </c>
      <c r="B48" s="68" t="s">
        <v>56</v>
      </c>
      <c r="C48" s="66" t="s">
        <v>73</v>
      </c>
      <c r="D48" s="66" t="s">
        <v>75</v>
      </c>
      <c r="E48" s="66">
        <v>19</v>
      </c>
      <c r="F48" s="66">
        <v>37</v>
      </c>
      <c r="G48" s="66">
        <v>37</v>
      </c>
      <c r="H48" s="69"/>
      <c r="I48" s="67">
        <f t="shared" ref="I48" si="13">+H48/G48</f>
        <v>0</v>
      </c>
      <c r="J48" s="46" t="s">
        <v>90</v>
      </c>
      <c r="K48" s="7">
        <v>20000000</v>
      </c>
      <c r="L48" s="28"/>
      <c r="M48" s="7"/>
      <c r="N48" s="28"/>
      <c r="O48" s="7"/>
      <c r="P48" s="28"/>
      <c r="Q48" s="7"/>
      <c r="R48" s="28"/>
      <c r="S48" s="19">
        <f t="shared" si="10"/>
        <v>20000000</v>
      </c>
      <c r="T48" s="19">
        <f t="shared" si="11"/>
        <v>0</v>
      </c>
      <c r="U48" s="20">
        <f>+T48/S48*100</f>
        <v>0</v>
      </c>
      <c r="V48" s="39"/>
    </row>
    <row r="49" spans="1:22" ht="68.25" customHeight="1" x14ac:dyDescent="0.25">
      <c r="A49" s="80">
        <v>20</v>
      </c>
      <c r="B49" s="83" t="s">
        <v>56</v>
      </c>
      <c r="C49" s="86" t="s">
        <v>74</v>
      </c>
      <c r="D49" s="86" t="s">
        <v>76</v>
      </c>
      <c r="E49" s="86">
        <v>0</v>
      </c>
      <c r="F49" s="86">
        <v>75</v>
      </c>
      <c r="G49" s="86">
        <v>50</v>
      </c>
      <c r="H49" s="83"/>
      <c r="I49" s="89">
        <f t="shared" ref="I49" si="14">+H49/G49</f>
        <v>0</v>
      </c>
      <c r="J49" s="2" t="s">
        <v>114</v>
      </c>
      <c r="K49" s="7">
        <v>39655000</v>
      </c>
      <c r="L49" s="28"/>
      <c r="M49" s="7"/>
      <c r="N49" s="28"/>
      <c r="O49" s="7"/>
      <c r="P49" s="28"/>
      <c r="Q49" s="7"/>
      <c r="R49" s="28"/>
      <c r="S49" s="19">
        <f t="shared" si="10"/>
        <v>39655000</v>
      </c>
      <c r="T49" s="19">
        <f t="shared" si="11"/>
        <v>0</v>
      </c>
      <c r="U49" s="20">
        <f>+T49/S49*100</f>
        <v>0</v>
      </c>
      <c r="V49" s="39"/>
    </row>
    <row r="50" spans="1:22" ht="23.25" customHeight="1" thickBot="1" x14ac:dyDescent="0.3">
      <c r="A50" s="82"/>
      <c r="B50" s="85"/>
      <c r="C50" s="88"/>
      <c r="D50" s="88"/>
      <c r="E50" s="88"/>
      <c r="F50" s="88"/>
      <c r="G50" s="88"/>
      <c r="H50" s="85"/>
      <c r="I50" s="90"/>
      <c r="J50" s="8"/>
      <c r="K50" s="9"/>
      <c r="L50" s="27"/>
      <c r="M50" s="9"/>
      <c r="N50" s="27"/>
      <c r="O50" s="9"/>
      <c r="P50" s="27"/>
      <c r="Q50" s="9"/>
      <c r="R50" s="27"/>
      <c r="S50" s="70">
        <f t="shared" si="10"/>
        <v>0</v>
      </c>
      <c r="T50" s="70">
        <f t="shared" si="11"/>
        <v>0</v>
      </c>
      <c r="U50" s="71" t="e">
        <f t="shared" ref="U50" si="15">+T50/S50*100</f>
        <v>#DIV/0!</v>
      </c>
      <c r="V50" s="38"/>
    </row>
    <row r="51" spans="1:22" ht="65.25" customHeight="1" x14ac:dyDescent="0.25">
      <c r="A51" s="80">
        <v>21</v>
      </c>
      <c r="B51" s="83" t="s">
        <v>77</v>
      </c>
      <c r="C51" s="86" t="s">
        <v>78</v>
      </c>
      <c r="D51" s="86" t="s">
        <v>80</v>
      </c>
      <c r="E51" s="86">
        <v>2800</v>
      </c>
      <c r="F51" s="86">
        <v>2800</v>
      </c>
      <c r="G51" s="86">
        <v>2800</v>
      </c>
      <c r="H51" s="83"/>
      <c r="I51" s="89">
        <f t="shared" ref="I51" si="16">+H51/G51</f>
        <v>0</v>
      </c>
      <c r="J51" s="47" t="s">
        <v>94</v>
      </c>
      <c r="K51" s="75">
        <v>144301705</v>
      </c>
      <c r="L51" s="30"/>
      <c r="M51" s="7"/>
      <c r="N51" s="30"/>
      <c r="O51" s="7"/>
      <c r="P51" s="30"/>
      <c r="Q51" s="7">
        <v>62136</v>
      </c>
      <c r="R51" s="30"/>
      <c r="S51" s="19">
        <f t="shared" si="10"/>
        <v>144363841</v>
      </c>
      <c r="T51" s="19">
        <f t="shared" si="11"/>
        <v>0</v>
      </c>
      <c r="U51" s="20">
        <f>+T51/S51*100</f>
        <v>0</v>
      </c>
      <c r="V51" s="41"/>
    </row>
    <row r="52" spans="1:22" ht="33.75" customHeight="1" x14ac:dyDescent="0.25">
      <c r="A52" s="81"/>
      <c r="B52" s="84"/>
      <c r="C52" s="87"/>
      <c r="D52" s="87"/>
      <c r="E52" s="87"/>
      <c r="F52" s="87"/>
      <c r="G52" s="87"/>
      <c r="H52" s="84"/>
      <c r="I52" s="89"/>
      <c r="J52" s="45" t="s">
        <v>93</v>
      </c>
      <c r="K52" s="4">
        <v>75000000</v>
      </c>
      <c r="L52" s="25"/>
      <c r="M52" s="4"/>
      <c r="N52" s="25"/>
      <c r="O52" s="4"/>
      <c r="P52" s="25"/>
      <c r="Q52" s="4"/>
      <c r="R52" s="25"/>
      <c r="S52" s="19">
        <f t="shared" si="10"/>
        <v>75000000</v>
      </c>
      <c r="T52" s="19">
        <f t="shared" si="11"/>
        <v>0</v>
      </c>
      <c r="U52" s="20">
        <f t="shared" ref="U52:U54" si="17">+T52/S52*100</f>
        <v>0</v>
      </c>
      <c r="V52" s="36"/>
    </row>
    <row r="53" spans="1:22" ht="66" customHeight="1" x14ac:dyDescent="0.25">
      <c r="A53" s="81"/>
      <c r="B53" s="84"/>
      <c r="C53" s="87"/>
      <c r="D53" s="87"/>
      <c r="E53" s="87"/>
      <c r="F53" s="87"/>
      <c r="G53" s="87"/>
      <c r="H53" s="84"/>
      <c r="I53" s="89"/>
      <c r="J53" s="48" t="s">
        <v>110</v>
      </c>
      <c r="K53" s="4">
        <v>75000000</v>
      </c>
      <c r="L53" s="26"/>
      <c r="M53" s="4"/>
      <c r="N53" s="26"/>
      <c r="O53" s="4"/>
      <c r="P53" s="26"/>
      <c r="Q53" s="4"/>
      <c r="R53" s="26"/>
      <c r="S53" s="19">
        <f t="shared" si="10"/>
        <v>75000000</v>
      </c>
      <c r="T53" s="19">
        <f t="shared" si="11"/>
        <v>0</v>
      </c>
      <c r="U53" s="20">
        <f t="shared" si="17"/>
        <v>0</v>
      </c>
      <c r="V53" s="37"/>
    </row>
    <row r="54" spans="1:22" ht="23.25" customHeight="1" thickBot="1" x14ac:dyDescent="0.3">
      <c r="A54" s="82"/>
      <c r="B54" s="85"/>
      <c r="C54" s="88"/>
      <c r="D54" s="88"/>
      <c r="E54" s="88"/>
      <c r="F54" s="88"/>
      <c r="G54" s="88"/>
      <c r="H54" s="85"/>
      <c r="I54" s="90"/>
      <c r="J54" s="49" t="s">
        <v>88</v>
      </c>
      <c r="K54" s="9">
        <v>19264629</v>
      </c>
      <c r="L54" s="27"/>
      <c r="M54" s="9"/>
      <c r="N54" s="27"/>
      <c r="O54" s="9"/>
      <c r="P54" s="27"/>
      <c r="Q54" s="9"/>
      <c r="R54" s="27"/>
      <c r="S54" s="70">
        <f t="shared" si="10"/>
        <v>19264629</v>
      </c>
      <c r="T54" s="70">
        <f t="shared" si="11"/>
        <v>0</v>
      </c>
      <c r="U54" s="71">
        <f t="shared" si="17"/>
        <v>0</v>
      </c>
      <c r="V54" s="38"/>
    </row>
    <row r="55" spans="1:22" ht="75" customHeight="1" x14ac:dyDescent="0.25">
      <c r="A55" s="80">
        <v>22</v>
      </c>
      <c r="B55" s="83" t="s">
        <v>77</v>
      </c>
      <c r="C55" s="86" t="s">
        <v>79</v>
      </c>
      <c r="D55" s="86" t="s">
        <v>81</v>
      </c>
      <c r="E55" s="86">
        <v>500</v>
      </c>
      <c r="F55" s="86">
        <v>800</v>
      </c>
      <c r="G55" s="86">
        <v>200</v>
      </c>
      <c r="H55" s="83"/>
      <c r="I55" s="89">
        <f t="shared" ref="I55" si="18">+H55/G55</f>
        <v>0</v>
      </c>
      <c r="J55" s="46" t="s">
        <v>107</v>
      </c>
      <c r="K55" s="75">
        <v>212500000</v>
      </c>
      <c r="L55" s="28"/>
      <c r="M55" s="7"/>
      <c r="N55" s="28"/>
      <c r="O55" s="7"/>
      <c r="P55" s="28"/>
      <c r="Q55" s="7"/>
      <c r="R55" s="28"/>
      <c r="S55" s="19">
        <f t="shared" si="10"/>
        <v>212500000</v>
      </c>
      <c r="T55" s="19">
        <f t="shared" si="11"/>
        <v>0</v>
      </c>
      <c r="U55" s="20">
        <f>+T55/S55*100</f>
        <v>0</v>
      </c>
      <c r="V55" s="39"/>
    </row>
    <row r="56" spans="1:22" ht="31.5" customHeight="1" x14ac:dyDescent="0.25">
      <c r="A56" s="81"/>
      <c r="B56" s="84"/>
      <c r="C56" s="87"/>
      <c r="D56" s="87"/>
      <c r="E56" s="87"/>
      <c r="F56" s="87"/>
      <c r="G56" s="87"/>
      <c r="H56" s="84"/>
      <c r="I56" s="89"/>
      <c r="J56" s="2" t="s">
        <v>87</v>
      </c>
      <c r="K56" s="4"/>
      <c r="L56" s="26"/>
      <c r="M56" s="4"/>
      <c r="N56" s="26"/>
      <c r="O56" s="4"/>
      <c r="P56" s="26"/>
      <c r="Q56" s="4"/>
      <c r="R56" s="26"/>
      <c r="S56" s="19">
        <f t="shared" si="10"/>
        <v>0</v>
      </c>
      <c r="T56" s="19">
        <f t="shared" si="11"/>
        <v>0</v>
      </c>
      <c r="U56" s="20" t="e">
        <f t="shared" ref="U56:U58" si="19">+T56/S56*100</f>
        <v>#DIV/0!</v>
      </c>
      <c r="V56" s="37"/>
    </row>
    <row r="57" spans="1:22" ht="23.25" customHeight="1" x14ac:dyDescent="0.25">
      <c r="A57" s="81"/>
      <c r="B57" s="84"/>
      <c r="C57" s="87"/>
      <c r="D57" s="87"/>
      <c r="E57" s="87"/>
      <c r="F57" s="87"/>
      <c r="G57" s="87"/>
      <c r="H57" s="84"/>
      <c r="I57" s="89"/>
      <c r="J57" s="2" t="s">
        <v>86</v>
      </c>
      <c r="K57" s="4"/>
      <c r="L57" s="25"/>
      <c r="M57" s="4"/>
      <c r="N57" s="25"/>
      <c r="O57" s="4"/>
      <c r="P57" s="25"/>
      <c r="Q57" s="4"/>
      <c r="R57" s="25"/>
      <c r="S57" s="19">
        <f t="shared" si="10"/>
        <v>0</v>
      </c>
      <c r="T57" s="19">
        <f t="shared" si="11"/>
        <v>0</v>
      </c>
      <c r="U57" s="20" t="e">
        <f t="shared" si="19"/>
        <v>#DIV/0!</v>
      </c>
      <c r="V57" s="36"/>
    </row>
    <row r="58" spans="1:22" ht="23.25" customHeight="1" thickBot="1" x14ac:dyDescent="0.3">
      <c r="A58" s="82"/>
      <c r="B58" s="85"/>
      <c r="C58" s="88"/>
      <c r="D58" s="88"/>
      <c r="E58" s="88"/>
      <c r="F58" s="88"/>
      <c r="G58" s="88"/>
      <c r="H58" s="85"/>
      <c r="I58" s="90"/>
      <c r="J58" s="8"/>
      <c r="K58" s="9"/>
      <c r="L58" s="29"/>
      <c r="M58" s="9"/>
      <c r="N58" s="29"/>
      <c r="O58" s="9"/>
      <c r="P58" s="29"/>
      <c r="Q58" s="9"/>
      <c r="R58" s="29"/>
      <c r="S58" s="19">
        <f t="shared" si="10"/>
        <v>0</v>
      </c>
      <c r="T58" s="19">
        <f t="shared" si="11"/>
        <v>0</v>
      </c>
      <c r="U58" s="20" t="e">
        <f t="shared" si="19"/>
        <v>#DIV/0!</v>
      </c>
      <c r="V58" s="40"/>
    </row>
    <row r="59" spans="1:22" ht="51.75" customHeight="1" thickBot="1" x14ac:dyDescent="0.3">
      <c r="A59" s="72">
        <v>23</v>
      </c>
      <c r="B59" s="73" t="s">
        <v>77</v>
      </c>
      <c r="C59" s="74" t="s">
        <v>83</v>
      </c>
      <c r="D59" s="74" t="s">
        <v>82</v>
      </c>
      <c r="E59" s="74">
        <v>297</v>
      </c>
      <c r="F59" s="74">
        <v>300</v>
      </c>
      <c r="G59" s="74">
        <v>300</v>
      </c>
      <c r="H59" s="73"/>
      <c r="I59" s="67">
        <f t="shared" ref="I59" si="20">+H59/G59</f>
        <v>0</v>
      </c>
      <c r="J59" s="2" t="s">
        <v>102</v>
      </c>
      <c r="K59" s="7"/>
      <c r="L59" s="28"/>
      <c r="M59" s="7"/>
      <c r="N59" s="28"/>
      <c r="O59" s="7"/>
      <c r="P59" s="28"/>
      <c r="Q59" s="7"/>
      <c r="R59" s="28"/>
      <c r="S59" s="19">
        <f t="shared" si="10"/>
        <v>0</v>
      </c>
      <c r="T59" s="19">
        <f t="shared" si="11"/>
        <v>0</v>
      </c>
      <c r="U59" s="20" t="e">
        <f>+T59/S59*100</f>
        <v>#DIV/0!</v>
      </c>
      <c r="V59" s="39">
        <f>293898413*1.03</f>
        <v>302715365.38999999</v>
      </c>
    </row>
    <row r="60" spans="1:22" ht="23.25" customHeight="1" thickBot="1" x14ac:dyDescent="0.3">
      <c r="A60" s="51"/>
      <c r="B60" s="52"/>
      <c r="C60" s="53"/>
      <c r="D60" s="53"/>
      <c r="E60" s="53"/>
      <c r="F60" s="53"/>
      <c r="G60" s="53"/>
      <c r="H60" s="52"/>
      <c r="I60" s="50"/>
      <c r="J60" s="54"/>
      <c r="K60" s="55">
        <f t="shared" ref="K60:S60" si="21">SUM(K10:K59)</f>
        <v>3533644983</v>
      </c>
      <c r="L60" s="55">
        <f t="shared" si="21"/>
        <v>0</v>
      </c>
      <c r="M60" s="55">
        <f t="shared" si="21"/>
        <v>1860000029</v>
      </c>
      <c r="N60" s="55">
        <f t="shared" si="21"/>
        <v>0</v>
      </c>
      <c r="O60" s="55">
        <f t="shared" si="21"/>
        <v>0</v>
      </c>
      <c r="P60" s="55">
        <f t="shared" si="21"/>
        <v>0</v>
      </c>
      <c r="Q60" s="55">
        <f t="shared" si="21"/>
        <v>16707728</v>
      </c>
      <c r="R60" s="55">
        <f t="shared" si="21"/>
        <v>0</v>
      </c>
      <c r="S60" s="55">
        <f t="shared" si="21"/>
        <v>5410352740</v>
      </c>
      <c r="T60" s="56"/>
      <c r="U60" s="57"/>
      <c r="V60" s="58"/>
    </row>
    <row r="61" spans="1:22" ht="23.25" customHeight="1" thickBot="1" x14ac:dyDescent="0.35">
      <c r="A61" s="116" t="s">
        <v>9</v>
      </c>
      <c r="B61" s="117"/>
      <c r="C61" s="117"/>
      <c r="D61" s="117"/>
      <c r="E61" s="117"/>
      <c r="F61" s="117"/>
      <c r="G61" s="117"/>
      <c r="H61" s="118"/>
      <c r="I61" s="10" t="e">
        <f>+SUM(I10:I59)/(COUNT(I10:I59))</f>
        <v>#DIV/0!</v>
      </c>
      <c r="J61" s="11"/>
      <c r="K61" s="114" t="s">
        <v>10</v>
      </c>
      <c r="L61" s="115"/>
      <c r="M61" s="115"/>
      <c r="N61" s="115"/>
      <c r="O61" s="115"/>
      <c r="P61" s="115"/>
      <c r="Q61" s="115"/>
      <c r="R61" s="115"/>
      <c r="S61" s="12">
        <f>SUM(S10:S59)</f>
        <v>5410352740</v>
      </c>
      <c r="T61" s="12">
        <f>SUM(T10:T59)</f>
        <v>0</v>
      </c>
      <c r="U61" s="10" t="e">
        <f>+SUM(U10:U59)/(COUNT(U10:U59))</f>
        <v>#DIV/0!</v>
      </c>
      <c r="V61" s="42"/>
    </row>
    <row r="62" spans="1:22" ht="14.25" customHeight="1" x14ac:dyDescent="0.3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</row>
    <row r="63" spans="1:22" x14ac:dyDescent="0.25">
      <c r="C63" s="5" t="s">
        <v>11</v>
      </c>
      <c r="D63" s="78" t="s">
        <v>104</v>
      </c>
      <c r="E63" s="78"/>
      <c r="F63" s="78"/>
      <c r="G63" s="78"/>
      <c r="H63" s="78"/>
      <c r="I63" s="78"/>
      <c r="J63" s="33"/>
      <c r="K63" s="111" t="s">
        <v>12</v>
      </c>
      <c r="L63" s="111"/>
      <c r="M63" s="111"/>
      <c r="N63" s="111"/>
      <c r="O63" s="111" t="s">
        <v>27</v>
      </c>
      <c r="P63" s="111"/>
      <c r="Q63" s="111"/>
      <c r="R63" s="111"/>
      <c r="S63" s="111"/>
      <c r="T63" s="111"/>
      <c r="U63" s="99"/>
    </row>
    <row r="64" spans="1:22" x14ac:dyDescent="0.25">
      <c r="C64" s="5" t="s">
        <v>13</v>
      </c>
      <c r="D64" s="78" t="s">
        <v>105</v>
      </c>
      <c r="E64" s="78"/>
      <c r="F64" s="78"/>
      <c r="G64" s="78"/>
      <c r="H64" s="78"/>
      <c r="I64" s="78"/>
      <c r="J64" s="31"/>
      <c r="K64" s="78" t="s">
        <v>13</v>
      </c>
      <c r="L64" s="78"/>
      <c r="M64" s="78"/>
      <c r="N64" s="78"/>
      <c r="O64" s="98" t="s">
        <v>28</v>
      </c>
      <c r="P64" s="98"/>
      <c r="Q64" s="98"/>
      <c r="R64" s="98"/>
      <c r="S64" s="98"/>
      <c r="T64" s="98"/>
      <c r="U64" s="99"/>
    </row>
    <row r="65" spans="3:21" x14ac:dyDescent="0.25">
      <c r="C65" s="5" t="s">
        <v>14</v>
      </c>
      <c r="D65" s="79">
        <v>43461</v>
      </c>
      <c r="E65" s="78"/>
      <c r="F65" s="78"/>
      <c r="G65" s="78"/>
      <c r="H65" s="78"/>
      <c r="I65" s="78"/>
      <c r="J65" s="32"/>
      <c r="K65" s="78" t="s">
        <v>14</v>
      </c>
      <c r="L65" s="78"/>
      <c r="M65" s="78"/>
      <c r="N65" s="78"/>
      <c r="O65" s="143">
        <v>43474</v>
      </c>
      <c r="P65" s="98"/>
      <c r="Q65" s="98"/>
      <c r="R65" s="98"/>
      <c r="S65" s="98"/>
      <c r="T65" s="98"/>
      <c r="U65" s="99"/>
    </row>
  </sheetData>
  <mergeCells count="175">
    <mergeCell ref="V7:V9"/>
    <mergeCell ref="A1:V1"/>
    <mergeCell ref="A2:V2"/>
    <mergeCell ref="Q4:V4"/>
    <mergeCell ref="M5:V5"/>
    <mergeCell ref="E28:E29"/>
    <mergeCell ref="F28:F29"/>
    <mergeCell ref="G28:G29"/>
    <mergeCell ref="B28:B29"/>
    <mergeCell ref="E18:E22"/>
    <mergeCell ref="F18:F22"/>
    <mergeCell ref="G18:G22"/>
    <mergeCell ref="H18:H22"/>
    <mergeCell ref="I18:I22"/>
    <mergeCell ref="H28:H29"/>
    <mergeCell ref="I28:I29"/>
    <mergeCell ref="I23:I25"/>
    <mergeCell ref="E26:E27"/>
    <mergeCell ref="B26:B27"/>
    <mergeCell ref="C26:C27"/>
    <mergeCell ref="A26:A27"/>
    <mergeCell ref="A28:A29"/>
    <mergeCell ref="D28:D29"/>
    <mergeCell ref="C23:C25"/>
    <mergeCell ref="B36:B39"/>
    <mergeCell ref="C36:C39"/>
    <mergeCell ref="D36:D39"/>
    <mergeCell ref="E36:E39"/>
    <mergeCell ref="F36:F39"/>
    <mergeCell ref="G36:G39"/>
    <mergeCell ref="H36:H39"/>
    <mergeCell ref="A34:A35"/>
    <mergeCell ref="D34:D35"/>
    <mergeCell ref="A36:A39"/>
    <mergeCell ref="B34:B35"/>
    <mergeCell ref="I34:I35"/>
    <mergeCell ref="E34:E35"/>
    <mergeCell ref="F34:F35"/>
    <mergeCell ref="G34:G35"/>
    <mergeCell ref="H34:H35"/>
    <mergeCell ref="I30:I31"/>
    <mergeCell ref="E32:E33"/>
    <mergeCell ref="F32:F33"/>
    <mergeCell ref="G32:G33"/>
    <mergeCell ref="H32:H33"/>
    <mergeCell ref="I32:I33"/>
    <mergeCell ref="E30:E31"/>
    <mergeCell ref="F30:F31"/>
    <mergeCell ref="G30:G31"/>
    <mergeCell ref="H30:H31"/>
    <mergeCell ref="D32:D33"/>
    <mergeCell ref="C34:C35"/>
    <mergeCell ref="B30:B31"/>
    <mergeCell ref="H26:H27"/>
    <mergeCell ref="E10:E13"/>
    <mergeCell ref="F10:F13"/>
    <mergeCell ref="G10:G13"/>
    <mergeCell ref="H10:H13"/>
    <mergeCell ref="F23:F25"/>
    <mergeCell ref="G23:G25"/>
    <mergeCell ref="H23:H25"/>
    <mergeCell ref="F26:F27"/>
    <mergeCell ref="G26:G27"/>
    <mergeCell ref="E23:E25"/>
    <mergeCell ref="I10:I13"/>
    <mergeCell ref="E14:E17"/>
    <mergeCell ref="F14:F17"/>
    <mergeCell ref="G14:G17"/>
    <mergeCell ref="H14:H17"/>
    <mergeCell ref="K63:N63"/>
    <mergeCell ref="U8:U9"/>
    <mergeCell ref="S8:T8"/>
    <mergeCell ref="O63:T63"/>
    <mergeCell ref="J7:J9"/>
    <mergeCell ref="D63:I63"/>
    <mergeCell ref="G7:G9"/>
    <mergeCell ref="H7:H9"/>
    <mergeCell ref="F7:F9"/>
    <mergeCell ref="K61:R61"/>
    <mergeCell ref="I36:I39"/>
    <mergeCell ref="I26:I27"/>
    <mergeCell ref="A61:H61"/>
    <mergeCell ref="A18:A22"/>
    <mergeCell ref="A23:A25"/>
    <mergeCell ref="B10:B13"/>
    <mergeCell ref="B14:B17"/>
    <mergeCell ref="A10:A13"/>
    <mergeCell ref="A14:A17"/>
    <mergeCell ref="C32:C33"/>
    <mergeCell ref="C10:C13"/>
    <mergeCell ref="D10:D13"/>
    <mergeCell ref="C14:C17"/>
    <mergeCell ref="D14:D17"/>
    <mergeCell ref="C18:C22"/>
    <mergeCell ref="D18:D22"/>
    <mergeCell ref="A30:A31"/>
    <mergeCell ref="C30:C31"/>
    <mergeCell ref="D30:D31"/>
    <mergeCell ref="D26:D27"/>
    <mergeCell ref="D23:D25"/>
    <mergeCell ref="C28:C29"/>
    <mergeCell ref="B18:B22"/>
    <mergeCell ref="B23:B25"/>
    <mergeCell ref="B32:B33"/>
    <mergeCell ref="G4:L4"/>
    <mergeCell ref="A4:F4"/>
    <mergeCell ref="A5:L5"/>
    <mergeCell ref="M4:P4"/>
    <mergeCell ref="K65:N65"/>
    <mergeCell ref="O65:T65"/>
    <mergeCell ref="U63:U65"/>
    <mergeCell ref="I14:I17"/>
    <mergeCell ref="D7:D9"/>
    <mergeCell ref="E7:E9"/>
    <mergeCell ref="A62:U62"/>
    <mergeCell ref="A7:A9"/>
    <mergeCell ref="B7:B9"/>
    <mergeCell ref="C7:C9"/>
    <mergeCell ref="K64:N64"/>
    <mergeCell ref="O64:T64"/>
    <mergeCell ref="I7:I9"/>
    <mergeCell ref="K7:U7"/>
    <mergeCell ref="K8:L8"/>
    <mergeCell ref="M8:N8"/>
    <mergeCell ref="O8:P8"/>
    <mergeCell ref="Q8:R8"/>
    <mergeCell ref="A6:U6"/>
    <mergeCell ref="A32:A33"/>
    <mergeCell ref="B41:B43"/>
    <mergeCell ref="C41:C43"/>
    <mergeCell ref="D41:D43"/>
    <mergeCell ref="E41:E43"/>
    <mergeCell ref="F41:F43"/>
    <mergeCell ref="G41:G43"/>
    <mergeCell ref="H41:H43"/>
    <mergeCell ref="I41:I43"/>
    <mergeCell ref="A45:A47"/>
    <mergeCell ref="B45:B47"/>
    <mergeCell ref="C45:C47"/>
    <mergeCell ref="D45:D47"/>
    <mergeCell ref="E45:E47"/>
    <mergeCell ref="F45:F47"/>
    <mergeCell ref="G45:G47"/>
    <mergeCell ref="H45:H47"/>
    <mergeCell ref="I45:I47"/>
    <mergeCell ref="A41:A43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A51:A54"/>
    <mergeCell ref="B51:B54"/>
    <mergeCell ref="C51:C54"/>
    <mergeCell ref="D51:D54"/>
    <mergeCell ref="E51:E54"/>
    <mergeCell ref="F51:F54"/>
    <mergeCell ref="G51:G54"/>
    <mergeCell ref="H51:H54"/>
    <mergeCell ref="I51:I54"/>
    <mergeCell ref="D64:I64"/>
    <mergeCell ref="D65:I65"/>
    <mergeCell ref="A55:A58"/>
    <mergeCell ref="B55:B58"/>
    <mergeCell ref="C55:C58"/>
    <mergeCell ref="D55:D58"/>
    <mergeCell ref="E55:E58"/>
    <mergeCell ref="F55:F58"/>
    <mergeCell ref="G55:G58"/>
    <mergeCell ref="H55:H58"/>
    <mergeCell ref="I55:I58"/>
  </mergeCells>
  <phoneticPr fontId="11" type="noConversion"/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rowBreaks count="1" manualBreakCount="1">
    <brk id="2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16 de Enero de 2019</Fecha>
    <Secretar_x00ed_a xmlns="51f41368-09ef-457e-ae09-8dfa7ccb2798">Secretaría de Educación</Secretar_x00ed_a>
    <Clasificaci_x00f3_n xmlns="2985bb4b-4701-49be-b6af-cb425f14ffe8">Planes de Acción</Clasificaci_x00f3_n>
    <Descripci_x00f3_n xmlns="2985bb4b-4701-49be-b6af-cb425f14ffe8">Plan de Accion Programado EDUCACIÓN 2019</Descripci_x00f3_n>
  </documentManagement>
</p:properties>
</file>

<file path=customXml/itemProps1.xml><?xml version="1.0" encoding="utf-8"?>
<ds:datastoreItem xmlns:ds="http://schemas.openxmlformats.org/officeDocument/2006/customXml" ds:itemID="{4DCBD3AF-D8D8-4421-8EE6-298026270243}"/>
</file>

<file path=customXml/itemProps2.xml><?xml version="1.0" encoding="utf-8"?>
<ds:datastoreItem xmlns:ds="http://schemas.openxmlformats.org/officeDocument/2006/customXml" ds:itemID="{6847AE64-9887-4F4A-A979-940D887D614E}"/>
</file>

<file path=customXml/itemProps3.xml><?xml version="1.0" encoding="utf-8"?>
<ds:datastoreItem xmlns:ds="http://schemas.openxmlformats.org/officeDocument/2006/customXml" ds:itemID="{225447A9-72A4-4D1C-9968-A6568BD361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Acción </vt:lpstr>
      <vt:lpstr>'Plan de Acción '!Área_de_impresión</vt:lpstr>
      <vt:lpstr>'Plan de Acción '!Títulos_a_imprimir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Programado EDUCACIÓN 2019</dc:title>
  <dc:creator>Luffi</dc:creator>
  <cp:lastModifiedBy>HP 01</cp:lastModifiedBy>
  <cp:lastPrinted>2016-06-29T21:33:32Z</cp:lastPrinted>
  <dcterms:created xsi:type="dcterms:W3CDTF">2012-08-21T23:36:53Z</dcterms:created>
  <dcterms:modified xsi:type="dcterms:W3CDTF">2019-01-09T20:57:42Z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