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0\Semaforos PQRSF\"/>
    </mc:Choice>
  </mc:AlternateContent>
  <xr:revisionPtr revIDLastSave="0" documentId="13_ncr:1_{88420EC0-0305-4AB3-9387-89095114C595}" xr6:coauthVersionLast="36" xr6:coauthVersionMax="36" xr10:uidLastSave="{00000000-0000-0000-0000-000000000000}"/>
  <bookViews>
    <workbookView xWindow="0" yWindow="0" windowWidth="15360" windowHeight="5475" xr2:uid="{00000000-000D-0000-FFFF-FFFF00000000}"/>
  </bookViews>
  <sheets>
    <sheet name="Semaforo pqrsf sin cerrar " sheetId="12" r:id="rId1"/>
    <sheet name="Grafico" sheetId="13" r:id="rId2"/>
    <sheet name="Hoja1" sheetId="14" r:id="rId3"/>
  </sheets>
  <definedNames>
    <definedName name="MANEJO_PETICIONES_GC_pqrsf_F_1" localSheetId="0" hidden="1">'Semaforo pqrsf sin cerrar '!$A$2:$I$28</definedName>
  </definedNames>
  <calcPr calcId="191029"/>
</workbook>
</file>

<file path=xl/calcChain.xml><?xml version="1.0" encoding="utf-8"?>
<calcChain xmlns="http://schemas.openxmlformats.org/spreadsheetml/2006/main">
  <c r="J3" i="12" l="1"/>
  <c r="K3" i="12" s="1"/>
  <c r="J6" i="12"/>
  <c r="J7" i="12"/>
  <c r="J4" i="12"/>
  <c r="K4" i="12" s="1"/>
  <c r="J5" i="12"/>
  <c r="K5" i="12" s="1"/>
  <c r="J9" i="12"/>
  <c r="K9" i="12" s="1"/>
  <c r="J10" i="12"/>
  <c r="K10" i="12" s="1"/>
  <c r="J8" i="12"/>
  <c r="K8" i="12" s="1"/>
  <c r="J11" i="12"/>
  <c r="K11" i="12" s="1"/>
  <c r="J12" i="12"/>
  <c r="K12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J28" i="12"/>
  <c r="K28" i="12" s="1"/>
  <c r="K6" i="12"/>
  <c r="K7" i="12"/>
  <c r="D5" i="1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Aplicaciones\PQRSF\MANEJO PETICIONES GC pqrsf F-1.mdb" keepAlive="1" name="MANEJO PETICIONES GC pqrsf F-11" type="5" refreshedVersion="6" background="1" saveData="1">
    <dbPr connection="Provider=Microsoft.ACE.OLEDB.12.0;User ID=Admin;Data Source=C:\Copia C\Aplicaciones\PQRSF\MANEJO PETICIONES GC pqrsf F-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MAFORO POR CERRAR TOTAL 2012-2013" commandType="3"/>
  </connection>
</connections>
</file>

<file path=xl/sharedStrings.xml><?xml version="1.0" encoding="utf-8"?>
<sst xmlns="http://schemas.openxmlformats.org/spreadsheetml/2006/main" count="198" uniqueCount="152">
  <si>
    <t>Responsable</t>
  </si>
  <si>
    <t>ConsecutivoPQRSF</t>
  </si>
  <si>
    <t>FechaNovedad</t>
  </si>
  <si>
    <t>NombrePersona</t>
  </si>
  <si>
    <t>Descripcionsituacionpresentada</t>
  </si>
  <si>
    <t>Derecho de Peticion</t>
  </si>
  <si>
    <t>VencimientoNovedad</t>
  </si>
  <si>
    <t>TipoPQRSF1</t>
  </si>
  <si>
    <t>Fecha tratamiento inmediato1</t>
  </si>
  <si>
    <t>Columna1</t>
  </si>
  <si>
    <t>Tratamiento InmediatooAccionesTomadas</t>
  </si>
  <si>
    <t>NombreProceso</t>
  </si>
  <si>
    <t>NombreResponsable</t>
  </si>
  <si>
    <t>Harol David Avellaneda Velandia</t>
  </si>
  <si>
    <t>Total</t>
  </si>
  <si>
    <t>Oficina de Prensa</t>
  </si>
  <si>
    <t>Ofician de Control Interno</t>
  </si>
  <si>
    <t xml:space="preserve">Comisaria de Familia </t>
  </si>
  <si>
    <t>Secretaria de Vivienda</t>
  </si>
  <si>
    <t>Numero de dias Pasados</t>
  </si>
  <si>
    <t># de PQRSF</t>
  </si>
  <si>
    <t>Coordinadora de salud y Seguridad en el Trabajo</t>
  </si>
  <si>
    <t>Lizeth Almanza</t>
  </si>
  <si>
    <t>Archivo General</t>
  </si>
  <si>
    <t>Peticion</t>
  </si>
  <si>
    <t>Diego Marcelo Cubillos Prada</t>
  </si>
  <si>
    <t>Omar Alirio Molina Rubiano</t>
  </si>
  <si>
    <t>Daniel Alejandro Marin Valencia</t>
  </si>
  <si>
    <t>Alejandra Garnica</t>
  </si>
  <si>
    <t>Diego Cubillos</t>
  </si>
  <si>
    <t>Patricia Prieto</t>
  </si>
  <si>
    <t>Diego Carreño</t>
  </si>
  <si>
    <t>Segundo Sanabria</t>
  </si>
  <si>
    <t>Omar Molina</t>
  </si>
  <si>
    <t>Karem Castro</t>
  </si>
  <si>
    <t>Oscar Bello</t>
  </si>
  <si>
    <t>Giovanni Junca</t>
  </si>
  <si>
    <t>Janneth Cristina Sanchez Carreño</t>
  </si>
  <si>
    <t>Javier Jiménez</t>
  </si>
  <si>
    <t>Jennifer Urrego</t>
  </si>
  <si>
    <t>Janneth Sánchez</t>
  </si>
  <si>
    <t>Daniel Marín</t>
  </si>
  <si>
    <t>Gloria Gaitán</t>
  </si>
  <si>
    <t>Inspección de Policía</t>
  </si>
  <si>
    <t xml:space="preserve">Harold David Avellaneda </t>
  </si>
  <si>
    <t>Angie Pulido</t>
  </si>
  <si>
    <t>Almacén General</t>
  </si>
  <si>
    <t>Secretaría de Gestión Integral</t>
  </si>
  <si>
    <t xml:space="preserve">Secretaría de Educación </t>
  </si>
  <si>
    <t>Secretaría De Gobierno</t>
  </si>
  <si>
    <t>Secretaría de Salud</t>
  </si>
  <si>
    <t>Secretaría de Planeación Y Urbanismo</t>
  </si>
  <si>
    <t>Secretaría de Obras e Infraestructura</t>
  </si>
  <si>
    <t>Secretaría de Desarrollo Económico</t>
  </si>
  <si>
    <t>Secretaría de Desarrollo Institucional</t>
  </si>
  <si>
    <t>Secretaría de Hacienda</t>
  </si>
  <si>
    <t>Secretaría de Contratación y Compras</t>
  </si>
  <si>
    <t>Secretaría Jurídica</t>
  </si>
  <si>
    <t>Secretaría de Ambiente Natural</t>
  </si>
  <si>
    <t>Secretaría de Recreación Y Deportes</t>
  </si>
  <si>
    <t>Reclamo</t>
  </si>
  <si>
    <t>LUZ BRIYYID MOLINA VERANO</t>
  </si>
  <si>
    <t>Luz Briyyid Molina Verano</t>
  </si>
  <si>
    <t>Karen Ivone Castro Aranguren</t>
  </si>
  <si>
    <t>Yohanna Villada</t>
  </si>
  <si>
    <t>20-338</t>
  </si>
  <si>
    <t>KAREN ANDREA CASALLAS Y OTROS</t>
  </si>
  <si>
    <t>Necesidades y sugerencias Comerciantes de Sopo sector hoteles, restaurantes y alimentos  (3728)</t>
  </si>
  <si>
    <t>Johana  Villada</t>
  </si>
  <si>
    <t>Jose Suarez</t>
  </si>
  <si>
    <t>20-350</t>
  </si>
  <si>
    <t>AURA CAROLINA LOZANO ORTIZ</t>
  </si>
  <si>
    <t>Liquidacion del Contrato CM-2017-0438 y Compensacion de la Sancion Poliza de Cumplimiento N°: 11-44-101107353  (3804)</t>
  </si>
  <si>
    <t>2020-SJC-0632  donde se informa que se brindara la respuesta  a la solicitud  en un plazo no mayor a 15 dias despues de realizar la solicitud.</t>
  </si>
  <si>
    <t>20-351</t>
  </si>
  <si>
    <t>LUIS ALFREDO LOZANO ALGAR</t>
  </si>
  <si>
    <t>INFORMACION PROCESO DISCIPLINARIO No. 2016-05  (3811)</t>
  </si>
  <si>
    <t>2020-SJC-0633  donde se informa que dentrode 10 dias habiles se dara respuesta a la solicitud.</t>
  </si>
  <si>
    <t>20-356</t>
  </si>
  <si>
    <t>CARLOS ANDRES RODRIGUEZ GUERRERO</t>
  </si>
  <si>
    <t>Segundo Hipolito Sanabria Alarcon</t>
  </si>
  <si>
    <t>SOLICITUD COBRO DE APORTES OMISOS C. C. 3026673 - AGUILERA LEON GILBERTO SENIN  (3824)</t>
  </si>
  <si>
    <t>20-359</t>
  </si>
  <si>
    <t>CLAUDIA PATRICIA PRIETO DIAZ</t>
  </si>
  <si>
    <t>Solicitud fijacion provisional de la cuota alimentaria  (3856)</t>
  </si>
  <si>
    <t>20-368</t>
  </si>
  <si>
    <t>CARLOS ARTURO CHAVARRO</t>
  </si>
  <si>
    <t>Javier Eduardo Jimenez Forero</t>
  </si>
  <si>
    <t>solicitud de retiro de poste de energia electrica el cual fue instalado sin autorizacion y esta en riesgo de caida (3881)</t>
  </si>
  <si>
    <t>20-376</t>
  </si>
  <si>
    <t>IDELBRANDO RODRIGUEZ V</t>
  </si>
  <si>
    <t>Solicitud tala de arboles ubicados a la entrada del predio  (3908)</t>
  </si>
  <si>
    <t>20-382</t>
  </si>
  <si>
    <t>JOSE GABRIEL FERNANDEZ Y OTROS</t>
  </si>
  <si>
    <t>Incorporacion a acceso a la igualdad del predio Cerrito de Zalamea bajo la normatividad y a las condiciones adoptadas y contempladas en el plan parcial aprobado por el decreto 118 de junio de 2018  (3934).</t>
  </si>
  <si>
    <t>2020-SPTU-1057    donde se informa que se realizara la correspondiente respuesta en un tiempo de 30 dias.</t>
  </si>
  <si>
    <t>20-390</t>
  </si>
  <si>
    <t>LAURA MARGARITA PINZON CORTES</t>
  </si>
  <si>
    <t>Tramite de solicitud de revalidacion de Licencia de parcelacion  (3961)</t>
  </si>
  <si>
    <t>Queja</t>
  </si>
  <si>
    <t>20-391</t>
  </si>
  <si>
    <t>ORLANDO GOMEZ ALAYON</t>
  </si>
  <si>
    <t>QUEJA EN CONTRA INSPECTOR DE POLICIA  3993</t>
  </si>
  <si>
    <t>20-400</t>
  </si>
  <si>
    <t>ROCIO ELIZABETH VIZCANO GONZALEZ</t>
  </si>
  <si>
    <t>Solicitud de certificacion  actuzlizada como la que esta en el aadjunto.  (4048)</t>
  </si>
  <si>
    <t>20-403</t>
  </si>
  <si>
    <t>ANONIMO</t>
  </si>
  <si>
    <t>Inconvenientes presentados en la comunidad por beneficios de un nacedero  (4064).</t>
  </si>
  <si>
    <t>20-406</t>
  </si>
  <si>
    <t>JUAN MANUEL MENDEZ PIRA</t>
  </si>
  <si>
    <t>SOLICITUD DE INFORMACION SOBRE EL MANEJO DE ANIMALES ENCONTRADOS EN LAS VIAS CONSECIONADAS  (4088)</t>
  </si>
  <si>
    <t>20-413</t>
  </si>
  <si>
    <t>MERY BELTRAN</t>
  </si>
  <si>
    <t>Jenifer M. Urrego Barragan</t>
  </si>
  <si>
    <t>Inconformidad por  propuesta de compartir el colegio de la violeta con el colegio pio X   (4122)</t>
  </si>
  <si>
    <t>20-414</t>
  </si>
  <si>
    <t>JULIA DOLORES MANRIQUE ABRIL</t>
  </si>
  <si>
    <t>Solicitud del impuesto de Industria y Comercio ICA a la fecha  (4138)</t>
  </si>
  <si>
    <t>20-415</t>
  </si>
  <si>
    <t>ANDREA DEL PILAR BOCANEGRA AVILA</t>
  </si>
  <si>
    <t>Solicitud de informacion sobre  actividad litigiosa de las entidades publicas  (4140)</t>
  </si>
  <si>
    <t>20-416</t>
  </si>
  <si>
    <t>JOSE CONSTANTINO GUZMAN CHAPARRO</t>
  </si>
  <si>
    <t>Agua estancada frente al inmueble del quejoso lo cual produce gran humedad al interior del predio.  (4133)</t>
  </si>
  <si>
    <t>20-417</t>
  </si>
  <si>
    <t>MILLER IGNACIO PARRA CORONADO</t>
  </si>
  <si>
    <t>Solicitud en Accion Preventiva E-2018-449263, seguimiento a las politicas publicas  (4151)</t>
  </si>
  <si>
    <t>20-419</t>
  </si>
  <si>
    <t>ANA LILIA POVEDA</t>
  </si>
  <si>
    <t>Inconvenientes por un arbol que esta a punto de caer sobre la vivienda  (4171)</t>
  </si>
  <si>
    <t>20-420</t>
  </si>
  <si>
    <t>MARIANELLA AGUDELO</t>
  </si>
  <si>
    <t>Se indique las distintas medidas contempladas para disminuir el riesgo de accidentalidad Vial entra la zona comprendida entre el Conjunto Residencial, pradera de potosi y Macadamia  (4184).</t>
  </si>
  <si>
    <t>20-421</t>
  </si>
  <si>
    <t>ANONIMA</t>
  </si>
  <si>
    <t>Queja por irregularidades en autorizacion de construccion en aposentos (4187)</t>
  </si>
  <si>
    <t>20-422</t>
  </si>
  <si>
    <t>JAIDER FREDERICH ACOSTA GUZMAN</t>
  </si>
  <si>
    <t>Informacion sobre  compra o utilizacion de plasticos de un solo uso.  (4203)</t>
  </si>
  <si>
    <t>20-423</t>
  </si>
  <si>
    <t>JOHN ELDER ARAQUE</t>
  </si>
  <si>
    <t>Solcitud para acceder a los beneficios para el pagi de impouesto vigencia 2019  (4202).</t>
  </si>
  <si>
    <t>20-424</t>
  </si>
  <si>
    <t>ELSA INES PEÑA</t>
  </si>
  <si>
    <t>Solicitud de aclaracion de como debe ser el menejo con un paciente de edad avanzada para el control de covid.es responsabilidad del hopsital o de la familia, ya que el se encuentra hospitalizado.</t>
  </si>
  <si>
    <t>20-426</t>
  </si>
  <si>
    <t>HARLAN HENAO</t>
  </si>
  <si>
    <t>Solicitud de informacion respecto del manejo de compensaciones en dinero de las areas de cesiones para equipamiento, en suelo rural  (4223)</t>
  </si>
  <si>
    <t>20-427</t>
  </si>
  <si>
    <t>WILLIAM PAPAGAYO</t>
  </si>
  <si>
    <t>Local de fruver ubicado en la calle 3 sur,  tiene un letrero luminoso de gran tamaño. (4241).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</si>
</sst>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Arial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0" fillId="0" borderId="0" xfId="0" applyFont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14" fontId="0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0" fillId="4" borderId="0" xfId="0" applyNumberFormat="1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left" vertical="center" wrapText="1"/>
    </xf>
    <xf numFmtId="14" fontId="0" fillId="4" borderId="0" xfId="0" applyNumberFormat="1" applyFont="1" applyFill="1"/>
    <xf numFmtId="0" fontId="0" fillId="4" borderId="0" xfId="0" applyFont="1" applyFill="1" applyAlignment="1">
      <alignment horizontal="justify" vertical="justify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6" fillId="5" borderId="4" xfId="1" applyFont="1" applyFill="1" applyBorder="1" applyAlignment="1">
      <alignment wrapText="1"/>
    </xf>
    <xf numFmtId="0" fontId="6" fillId="5" borderId="3" xfId="1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5" borderId="5" xfId="1" applyFont="1" applyFill="1" applyBorder="1" applyAlignment="1">
      <alignment wrapText="1"/>
    </xf>
    <xf numFmtId="0" fontId="5" fillId="5" borderId="5" xfId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6" fillId="0" borderId="6" xfId="2" applyFont="1" applyFill="1" applyBorder="1" applyAlignment="1">
      <alignment wrapText="1"/>
    </xf>
    <xf numFmtId="14" fontId="8" fillId="3" borderId="0" xfId="0" applyNumberFormat="1" applyFont="1" applyFill="1" applyAlignment="1">
      <alignment horizontal="center"/>
    </xf>
    <xf numFmtId="0" fontId="6" fillId="0" borderId="4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14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left" vertical="center" wrapText="1"/>
    </xf>
    <xf numFmtId="14" fontId="10" fillId="6" borderId="0" xfId="0" applyNumberFormat="1" applyFont="1" applyFill="1"/>
    <xf numFmtId="14" fontId="10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justify" vertical="justify"/>
    </xf>
    <xf numFmtId="0" fontId="8" fillId="4" borderId="0" xfId="0" applyFont="1" applyFill="1" applyAlignment="1">
      <alignment horizontal="center"/>
    </xf>
    <xf numFmtId="14" fontId="8" fillId="4" borderId="0" xfId="0" applyNumberFormat="1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left" vertical="center" wrapText="1"/>
    </xf>
    <xf numFmtId="14" fontId="8" fillId="4" borderId="0" xfId="0" applyNumberFormat="1" applyFont="1" applyFill="1"/>
    <xf numFmtId="14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justify" vertical="justify"/>
    </xf>
    <xf numFmtId="0" fontId="7" fillId="0" borderId="7" xfId="0" applyFont="1" applyBorder="1" applyAlignment="1">
      <alignment horizontal="center"/>
    </xf>
    <xf numFmtId="0" fontId="11" fillId="7" borderId="8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 vertical="center" wrapText="1"/>
    </xf>
    <xf numFmtId="14" fontId="0" fillId="3" borderId="0" xfId="0" applyNumberFormat="1" applyFont="1" applyFill="1"/>
    <xf numFmtId="14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justify" vertical="justify"/>
    </xf>
    <xf numFmtId="0" fontId="0" fillId="8" borderId="0" xfId="0" applyFont="1" applyFill="1" applyAlignment="1">
      <alignment horizontal="center"/>
    </xf>
    <xf numFmtId="14" fontId="0" fillId="8" borderId="0" xfId="0" applyNumberFormat="1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Alignment="1">
      <alignment horizontal="left" vertical="center" wrapText="1"/>
    </xf>
    <xf numFmtId="14" fontId="0" fillId="8" borderId="0" xfId="0" applyNumberFormat="1" applyFont="1" applyFill="1"/>
    <xf numFmtId="14" fontId="0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horizontal="justify" vertical="justify"/>
    </xf>
    <xf numFmtId="2" fontId="8" fillId="8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14" fontId="10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horizontal="justify" vertical="center"/>
    </xf>
    <xf numFmtId="14" fontId="1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5" borderId="7" xfId="1" applyFont="1" applyFill="1" applyBorder="1" applyAlignment="1">
      <alignment wrapText="1"/>
    </xf>
    <xf numFmtId="0" fontId="6" fillId="0" borderId="9" xfId="2" applyFont="1" applyFill="1" applyBorder="1" applyAlignment="1">
      <alignment wrapText="1"/>
    </xf>
    <xf numFmtId="0" fontId="6" fillId="5" borderId="10" xfId="1" applyFont="1" applyFill="1" applyBorder="1" applyAlignment="1">
      <alignment wrapText="1"/>
    </xf>
    <xf numFmtId="0" fontId="7" fillId="0" borderId="10" xfId="0" applyFont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</cellXfs>
  <cellStyles count="3">
    <cellStyle name="Normal" xfId="0" builtinId="0"/>
    <cellStyle name="Normal_Grafico" xfId="1" xr:uid="{00000000-0005-0000-0000-000001000000}"/>
    <cellStyle name="Normal_Grafico_1" xfId="2" xr:uid="{00000000-0005-0000-0000-000002000000}"/>
  </cellStyles>
  <dxfs count="32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justify" vertical="justify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Estado de Pqrsf Vencidas</a:t>
            </a:r>
            <a:r>
              <a:rPr lang="en-US" b="1" baseline="0"/>
              <a:t> a 06-11</a:t>
            </a:r>
            <a:r>
              <a:rPr lang="en-US" b="1"/>
              <a:t>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Grafico!$B$2:$C$4</c:f>
              <c:multiLvlStrCache>
                <c:ptCount val="3"/>
                <c:lvl>
                  <c:pt idx="0">
                    <c:v>Diego Cubillos</c:v>
                  </c:pt>
                  <c:pt idx="1">
                    <c:v>Segundo Sanabria</c:v>
                  </c:pt>
                  <c:pt idx="2">
                    <c:v>Johana  Villada</c:v>
                  </c:pt>
                </c:lvl>
                <c:lvl>
                  <c:pt idx="0">
                    <c:v>Secretaría De Gobierno</c:v>
                  </c:pt>
                  <c:pt idx="1">
                    <c:v>Secretaría de Desarrollo Institucional</c:v>
                  </c:pt>
                  <c:pt idx="2">
                    <c:v>Comisaria de Familia 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Grafico!$D$2:$D$4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959-8535-46A937E4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720928"/>
        <c:axId val="252720512"/>
      </c:barChart>
      <c:catAx>
        <c:axId val="2527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52720512"/>
        <c:crosses val="autoZero"/>
        <c:auto val="1"/>
        <c:lblAlgn val="ctr"/>
        <c:lblOffset val="100"/>
        <c:noMultiLvlLbl val="0"/>
      </c:catAx>
      <c:valAx>
        <c:axId val="252720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27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2</xdr:row>
      <xdr:rowOff>185736</xdr:rowOff>
    </xdr:from>
    <xdr:to>
      <xdr:col>10</xdr:col>
      <xdr:colOff>542925</xdr:colOff>
      <xdr:row>14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EJO PETICIONES GC pqrsf F-1" connectionId="1" xr16:uid="{00000000-0016-0000-0000-000000000000}" autoFormatId="16" applyNumberFormats="0" applyBorderFormats="0" applyFontFormats="0" applyPatternFormats="0" applyAlignmentFormats="0" applyWidthHeightFormats="0">
  <queryTableRefresh nextId="25" unboundColumnsRight="2">
    <queryTableFields count="11">
      <queryTableField id="2" name="ConsecutivoPQRSF" tableColumnId="2"/>
      <queryTableField id="4" name="FechaNovedad" tableColumnId="4"/>
      <queryTableField id="5" name="NombrePersona" tableColumnId="5"/>
      <queryTableField id="7" name="Responsable" tableColumnId="7"/>
      <queryTableField id="8" name="Descripcionsituacionpresentada" tableColumnId="8"/>
      <queryTableField id="9" name="TipoPQRSF1" tableColumnId="9"/>
      <queryTableField id="12" name="Fecha tratamiento inmediato1" tableColumnId="12"/>
      <queryTableField id="15" name="VencimientoNovedad" tableColumnId="15"/>
      <queryTableField id="18" name="Tratamiento InmediatooAccionesTomadas" tableColumnId="18"/>
      <queryTableField id="19" dataBound="0" tableColumnId="19"/>
      <queryTableField id="20" dataBound="0" tableColumnId="20"/>
    </queryTableFields>
    <queryTableDeletedFields count="11">
      <deletedField name="Proceso1"/>
      <deletedField name="FechaRespuestaReal"/>
      <deletedField name="IdPqrsf"/>
      <deletedField name="InternaExterna"/>
      <deletedField name="Requiere Accion Correctiva o Preventiva?"/>
      <deletedField name="Fecha de entrega para análisis de causas"/>
      <deletedField name="Analisis de causas"/>
      <deletedField name="AccionPropuesta"/>
      <deletedField name="Expr1001"/>
      <deletedField name="MedioRecepción"/>
      <deletedField name="Conclusiò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00000000}" name="Tabla_MANEJO_PETICIONES_GC_pqrsf_F_1158" displayName="Tabla_MANEJO_PETICIONES_GC_pqrsf_F_1158" ref="A2:K28" tableType="queryTable" totalsRowShown="0" headerRowDxfId="31" dataDxfId="30">
  <autoFilter ref="A2:K28" xr:uid="{00000000-0009-0000-0100-00009D000000}"/>
  <tableColumns count="11">
    <tableColumn id="2" xr3:uid="{00000000-0010-0000-0000-000002000000}" uniqueName="2" name="ConsecutivoPQRSF" queryTableFieldId="2" dataDxfId="29"/>
    <tableColumn id="4" xr3:uid="{00000000-0010-0000-0000-000004000000}" uniqueName="4" name="FechaNovedad" queryTableFieldId="4" dataDxfId="28"/>
    <tableColumn id="5" xr3:uid="{00000000-0010-0000-0000-000005000000}" uniqueName="5" name="NombrePersona" queryTableFieldId="5" dataDxfId="27"/>
    <tableColumn id="7" xr3:uid="{00000000-0010-0000-0000-000007000000}" uniqueName="7" name="Responsable" queryTableFieldId="7" dataDxfId="26"/>
    <tableColumn id="8" xr3:uid="{00000000-0010-0000-0000-000008000000}" uniqueName="8" name="Descripcionsituacionpresentada" queryTableFieldId="8" dataDxfId="25"/>
    <tableColumn id="9" xr3:uid="{00000000-0010-0000-0000-000009000000}" uniqueName="9" name="TipoPQRSF1" queryTableFieldId="9" dataDxfId="24"/>
    <tableColumn id="12" xr3:uid="{00000000-0010-0000-0000-00000C000000}" uniqueName="12" name="Fecha tratamiento inmediato1" queryTableFieldId="12" dataDxfId="23"/>
    <tableColumn id="15" xr3:uid="{00000000-0010-0000-0000-00000F000000}" uniqueName="15" name="VencimientoNovedad" queryTableFieldId="15" dataDxfId="22"/>
    <tableColumn id="18" xr3:uid="{00000000-0010-0000-0000-000012000000}" uniqueName="18" name="Tratamiento InmediatooAccionesTomadas" queryTableFieldId="18" dataDxfId="21"/>
    <tableColumn id="19" xr3:uid="{00000000-0010-0000-0000-000013000000}" uniqueName="19" name="Columna1" queryTableFieldId="19" dataDxfId="20">
      <calculatedColumnFormula>TODAY()</calculatedColumnFormula>
    </tableColumn>
    <tableColumn id="20" xr3:uid="{00000000-0010-0000-0000-000014000000}" uniqueName="20" name="Numero de dias Pasados" queryTableFieldId="20" dataDxfId="19">
      <calculatedColumnFormula>DAYS360(H3,J3,FALSE)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6" zoomScaleNormal="86" workbookViewId="0">
      <selection activeCell="D32" sqref="D32"/>
    </sheetView>
  </sheetViews>
  <sheetFormatPr baseColWidth="10" defaultColWidth="16.5703125" defaultRowHeight="20.25" customHeight="1" x14ac:dyDescent="0.2"/>
  <cols>
    <col min="1" max="1" width="23.85546875" style="1" customWidth="1"/>
    <col min="2" max="2" width="19.5703125" style="1" customWidth="1"/>
    <col min="3" max="3" width="40" style="3" bestFit="1" customWidth="1"/>
    <col min="4" max="4" width="30.140625" style="3" bestFit="1" customWidth="1"/>
    <col min="5" max="5" width="81.140625" style="4" customWidth="1"/>
    <col min="6" max="6" width="17.85546875" style="1" customWidth="1"/>
    <col min="7" max="7" width="17.140625" style="3" bestFit="1" customWidth="1"/>
    <col min="8" max="8" width="26" style="24" customWidth="1"/>
    <col min="9" max="9" width="81.140625" style="3" bestFit="1" customWidth="1"/>
    <col min="10" max="10" width="15.5703125" style="3" bestFit="1" customWidth="1"/>
    <col min="11" max="11" width="29.5703125" style="3" customWidth="1"/>
    <col min="12" max="16384" width="16.5703125" style="3"/>
  </cols>
  <sheetData>
    <row r="1" spans="1:11" s="1" customFormat="1" ht="20.25" customHeight="1" x14ac:dyDescent="0.2">
      <c r="H1" s="24"/>
    </row>
    <row r="2" spans="1:11" ht="50.25" customHeight="1" x14ac:dyDescent="0.2">
      <c r="A2" s="8" t="s">
        <v>1</v>
      </c>
      <c r="B2" s="8" t="s">
        <v>2</v>
      </c>
      <c r="C2" s="8" t="s">
        <v>3</v>
      </c>
      <c r="D2" s="8" t="s">
        <v>0</v>
      </c>
      <c r="E2" s="9" t="s">
        <v>4</v>
      </c>
      <c r="F2" s="8" t="s">
        <v>7</v>
      </c>
      <c r="G2" s="8" t="s">
        <v>8</v>
      </c>
      <c r="H2" s="8" t="s">
        <v>6</v>
      </c>
      <c r="I2" s="8" t="s">
        <v>10</v>
      </c>
      <c r="J2" s="8" t="s">
        <v>9</v>
      </c>
      <c r="K2" s="8" t="s">
        <v>19</v>
      </c>
    </row>
    <row r="3" spans="1:11" ht="25.5" x14ac:dyDescent="0.2">
      <c r="A3" s="52" t="s">
        <v>65</v>
      </c>
      <c r="B3" s="5">
        <v>44084</v>
      </c>
      <c r="C3" s="53" t="s">
        <v>66</v>
      </c>
      <c r="D3" s="53" t="s">
        <v>25</v>
      </c>
      <c r="E3" s="54" t="s">
        <v>67</v>
      </c>
      <c r="F3" s="52" t="s">
        <v>5</v>
      </c>
      <c r="G3" s="55"/>
      <c r="H3" s="56">
        <v>44101</v>
      </c>
      <c r="I3" s="57"/>
      <c r="J3" s="5">
        <f t="shared" ref="J3:J28" ca="1" si="0">TODAY()</f>
        <v>44140</v>
      </c>
      <c r="K3" s="2">
        <f ca="1">DAYS360(H3,J3,FALSE)</f>
        <v>38</v>
      </c>
    </row>
    <row r="4" spans="1:11" ht="25.5" x14ac:dyDescent="0.2">
      <c r="A4" s="52" t="s">
        <v>78</v>
      </c>
      <c r="B4" s="5">
        <v>44091</v>
      </c>
      <c r="C4" s="53" t="s">
        <v>79</v>
      </c>
      <c r="D4" s="53" t="s">
        <v>80</v>
      </c>
      <c r="E4" s="54" t="s">
        <v>81</v>
      </c>
      <c r="F4" s="52" t="s">
        <v>5</v>
      </c>
      <c r="G4" s="55"/>
      <c r="H4" s="56">
        <v>44108</v>
      </c>
      <c r="I4" s="57"/>
      <c r="J4" s="5">
        <f t="shared" ca="1" si="0"/>
        <v>44140</v>
      </c>
      <c r="K4" s="2">
        <f ca="1">DAYS360(H4,J4,FALSE)</f>
        <v>31</v>
      </c>
    </row>
    <row r="5" spans="1:11" ht="12.75" x14ac:dyDescent="0.2">
      <c r="A5" s="52" t="s">
        <v>82</v>
      </c>
      <c r="B5" s="5">
        <v>44097</v>
      </c>
      <c r="C5" s="53" t="s">
        <v>83</v>
      </c>
      <c r="D5" s="53" t="s">
        <v>64</v>
      </c>
      <c r="E5" s="54" t="s">
        <v>84</v>
      </c>
      <c r="F5" s="52" t="s">
        <v>5</v>
      </c>
      <c r="G5" s="55"/>
      <c r="H5" s="56">
        <v>44114</v>
      </c>
      <c r="I5" s="57"/>
      <c r="J5" s="5">
        <f t="shared" ca="1" si="0"/>
        <v>44140</v>
      </c>
      <c r="K5" s="2">
        <f ca="1">DAYS360(H5,J5,FALSE)</f>
        <v>25</v>
      </c>
    </row>
    <row r="6" spans="1:11" s="60" customFormat="1" ht="25.5" x14ac:dyDescent="0.2">
      <c r="A6" s="58" t="s">
        <v>70</v>
      </c>
      <c r="B6" s="59">
        <v>44090</v>
      </c>
      <c r="C6" s="60" t="s">
        <v>71</v>
      </c>
      <c r="D6" s="60" t="s">
        <v>27</v>
      </c>
      <c r="E6" s="61" t="s">
        <v>72</v>
      </c>
      <c r="F6" s="58" t="s">
        <v>5</v>
      </c>
      <c r="G6" s="62">
        <v>44119</v>
      </c>
      <c r="H6" s="63">
        <v>44107</v>
      </c>
      <c r="I6" s="64" t="s">
        <v>73</v>
      </c>
      <c r="J6" s="59">
        <f t="shared" ca="1" si="0"/>
        <v>44140</v>
      </c>
      <c r="K6" s="65">
        <f ca="1">DAYS360(H6,J6,FALSE)</f>
        <v>32</v>
      </c>
    </row>
    <row r="7" spans="1:11" s="60" customFormat="1" ht="25.5" x14ac:dyDescent="0.2">
      <c r="A7" s="58" t="s">
        <v>74</v>
      </c>
      <c r="B7" s="59">
        <v>44091</v>
      </c>
      <c r="C7" s="60" t="s">
        <v>75</v>
      </c>
      <c r="D7" s="60" t="s">
        <v>27</v>
      </c>
      <c r="E7" s="61" t="s">
        <v>76</v>
      </c>
      <c r="F7" s="58" t="s">
        <v>5</v>
      </c>
      <c r="G7" s="62">
        <v>44119</v>
      </c>
      <c r="H7" s="63">
        <v>44108</v>
      </c>
      <c r="I7" s="64" t="s">
        <v>77</v>
      </c>
      <c r="J7" s="59">
        <f t="shared" ca="1" si="0"/>
        <v>44140</v>
      </c>
      <c r="K7" s="65">
        <f ca="1">DAYS360(H7,J7,FALSE)</f>
        <v>31</v>
      </c>
    </row>
    <row r="8" spans="1:11" ht="38.25" x14ac:dyDescent="0.2">
      <c r="A8" s="58" t="s">
        <v>92</v>
      </c>
      <c r="B8" s="59">
        <v>44105</v>
      </c>
      <c r="C8" s="60" t="s">
        <v>93</v>
      </c>
      <c r="D8" s="60" t="s">
        <v>37</v>
      </c>
      <c r="E8" s="61" t="s">
        <v>94</v>
      </c>
      <c r="F8" s="58" t="s">
        <v>5</v>
      </c>
      <c r="G8" s="62">
        <v>44118</v>
      </c>
      <c r="H8" s="63">
        <v>44122</v>
      </c>
      <c r="I8" s="64" t="s">
        <v>95</v>
      </c>
      <c r="J8" s="59">
        <f t="shared" ca="1" si="0"/>
        <v>44140</v>
      </c>
      <c r="K8" s="65">
        <f ca="1">DAYS360(H8,J8,FALSE)</f>
        <v>17</v>
      </c>
    </row>
    <row r="9" spans="1:11" ht="25.5" x14ac:dyDescent="0.2">
      <c r="A9" s="14" t="s">
        <v>85</v>
      </c>
      <c r="B9" s="11">
        <v>44099</v>
      </c>
      <c r="C9" s="15" t="s">
        <v>86</v>
      </c>
      <c r="D9" s="15" t="s">
        <v>87</v>
      </c>
      <c r="E9" s="16" t="s">
        <v>88</v>
      </c>
      <c r="F9" s="14" t="s">
        <v>5</v>
      </c>
      <c r="G9" s="17"/>
      <c r="H9" s="25">
        <v>44116</v>
      </c>
      <c r="I9" s="18"/>
      <c r="J9" s="5">
        <f t="shared" ca="1" si="0"/>
        <v>44140</v>
      </c>
      <c r="K9" s="2">
        <f ca="1">DAYS360(H9,J9,FALSE)</f>
        <v>23</v>
      </c>
    </row>
    <row r="10" spans="1:11" ht="12.75" x14ac:dyDescent="0.2">
      <c r="A10" s="14" t="s">
        <v>89</v>
      </c>
      <c r="B10" s="11">
        <v>44102</v>
      </c>
      <c r="C10" s="15" t="s">
        <v>90</v>
      </c>
      <c r="D10" s="15" t="s">
        <v>63</v>
      </c>
      <c r="E10" s="16" t="s">
        <v>91</v>
      </c>
      <c r="F10" s="14" t="s">
        <v>24</v>
      </c>
      <c r="G10" s="17"/>
      <c r="H10" s="25">
        <v>44119</v>
      </c>
      <c r="I10" s="18"/>
      <c r="J10" s="11">
        <f t="shared" ca="1" si="0"/>
        <v>44140</v>
      </c>
      <c r="K10" s="12">
        <f ca="1">DAYS360(H10,J10,FALSE)</f>
        <v>20</v>
      </c>
    </row>
    <row r="11" spans="1:11" ht="12.75" x14ac:dyDescent="0.2">
      <c r="A11" s="14" t="s">
        <v>96</v>
      </c>
      <c r="B11" s="11">
        <v>44109</v>
      </c>
      <c r="C11" s="15" t="s">
        <v>97</v>
      </c>
      <c r="D11" s="15" t="s">
        <v>37</v>
      </c>
      <c r="E11" s="16" t="s">
        <v>98</v>
      </c>
      <c r="F11" s="14" t="s">
        <v>99</v>
      </c>
      <c r="G11" s="17"/>
      <c r="H11" s="25">
        <v>44126</v>
      </c>
      <c r="I11" s="18"/>
      <c r="J11" s="5">
        <f t="shared" ca="1" si="0"/>
        <v>44140</v>
      </c>
      <c r="K11" s="2">
        <f ca="1">DAYS360(H11,J11,FALSE)</f>
        <v>13</v>
      </c>
    </row>
    <row r="12" spans="1:11" ht="12.75" x14ac:dyDescent="0.2">
      <c r="A12" s="14" t="s">
        <v>100</v>
      </c>
      <c r="B12" s="11">
        <v>44111</v>
      </c>
      <c r="C12" s="15" t="s">
        <v>101</v>
      </c>
      <c r="D12" s="15" t="s">
        <v>27</v>
      </c>
      <c r="E12" s="16" t="s">
        <v>102</v>
      </c>
      <c r="F12" s="14" t="s">
        <v>99</v>
      </c>
      <c r="G12" s="17"/>
      <c r="H12" s="25">
        <v>44128</v>
      </c>
      <c r="I12" s="18"/>
      <c r="J12" s="11">
        <f t="shared" ca="1" si="0"/>
        <v>44140</v>
      </c>
      <c r="K12" s="12">
        <f ca="1">DAYS360(H12,J12,FALSE)</f>
        <v>11</v>
      </c>
    </row>
    <row r="13" spans="1:11" ht="12.75" x14ac:dyDescent="0.2">
      <c r="A13" s="14" t="s">
        <v>103</v>
      </c>
      <c r="B13" s="11">
        <v>44118</v>
      </c>
      <c r="C13" s="15" t="s">
        <v>104</v>
      </c>
      <c r="D13" s="15" t="s">
        <v>27</v>
      </c>
      <c r="E13" s="16" t="s">
        <v>105</v>
      </c>
      <c r="F13" s="14" t="s">
        <v>24</v>
      </c>
      <c r="G13" s="17"/>
      <c r="H13" s="25">
        <v>44135</v>
      </c>
      <c r="I13" s="18"/>
      <c r="J13" s="5">
        <f t="shared" ca="1" si="0"/>
        <v>44140</v>
      </c>
      <c r="K13" s="2">
        <f ca="1">DAYS360(H13,J13,FALSE)</f>
        <v>5</v>
      </c>
    </row>
    <row r="14" spans="1:11" ht="12.75" x14ac:dyDescent="0.2">
      <c r="A14" s="14" t="s">
        <v>106</v>
      </c>
      <c r="B14" s="11">
        <v>44119</v>
      </c>
      <c r="C14" s="15" t="s">
        <v>107</v>
      </c>
      <c r="D14" s="15" t="s">
        <v>13</v>
      </c>
      <c r="E14" s="16" t="s">
        <v>108</v>
      </c>
      <c r="F14" s="14" t="s">
        <v>24</v>
      </c>
      <c r="G14" s="17"/>
      <c r="H14" s="25">
        <v>44136</v>
      </c>
      <c r="I14" s="18"/>
      <c r="J14" s="5">
        <f t="shared" ca="1" si="0"/>
        <v>44140</v>
      </c>
      <c r="K14" s="2">
        <f ca="1">DAYS360(H14,J14,FALSE)</f>
        <v>4</v>
      </c>
    </row>
    <row r="15" spans="1:11" ht="25.5" x14ac:dyDescent="0.2">
      <c r="A15" s="14" t="s">
        <v>109</v>
      </c>
      <c r="B15" s="11">
        <v>44123</v>
      </c>
      <c r="C15" s="15" t="s">
        <v>110</v>
      </c>
      <c r="D15" s="15" t="s">
        <v>25</v>
      </c>
      <c r="E15" s="16" t="s">
        <v>111</v>
      </c>
      <c r="F15" s="14" t="s">
        <v>5</v>
      </c>
      <c r="G15" s="17"/>
      <c r="H15" s="25">
        <v>44140</v>
      </c>
      <c r="I15" s="18"/>
      <c r="J15" s="5">
        <f t="shared" ca="1" si="0"/>
        <v>44140</v>
      </c>
      <c r="K15" s="2">
        <f ca="1">DAYS360(H15,J15,FALSE)</f>
        <v>0</v>
      </c>
    </row>
    <row r="16" spans="1:11" ht="12.75" x14ac:dyDescent="0.2">
      <c r="A16" s="14" t="s">
        <v>112</v>
      </c>
      <c r="B16" s="11">
        <v>44125</v>
      </c>
      <c r="C16" s="15" t="s">
        <v>113</v>
      </c>
      <c r="D16" s="15" t="s">
        <v>114</v>
      </c>
      <c r="E16" s="16" t="s">
        <v>115</v>
      </c>
      <c r="F16" s="14" t="s">
        <v>24</v>
      </c>
      <c r="G16" s="17"/>
      <c r="H16" s="25">
        <v>44142</v>
      </c>
      <c r="I16" s="18"/>
      <c r="J16" s="5">
        <f t="shared" ca="1" si="0"/>
        <v>44140</v>
      </c>
      <c r="K16" s="2">
        <f ca="1">DAYS360(H16,J16,FALSE)</f>
        <v>-2</v>
      </c>
    </row>
    <row r="17" spans="1:11" ht="12.75" x14ac:dyDescent="0.2">
      <c r="A17" s="43" t="s">
        <v>116</v>
      </c>
      <c r="B17" s="44">
        <v>44126</v>
      </c>
      <c r="C17" s="45" t="s">
        <v>117</v>
      </c>
      <c r="D17" s="45" t="s">
        <v>26</v>
      </c>
      <c r="E17" s="46" t="s">
        <v>118</v>
      </c>
      <c r="F17" s="43" t="s">
        <v>5</v>
      </c>
      <c r="G17" s="47"/>
      <c r="H17" s="48">
        <v>44143</v>
      </c>
      <c r="I17" s="49"/>
      <c r="J17" s="31">
        <f t="shared" ca="1" si="0"/>
        <v>44140</v>
      </c>
      <c r="K17" s="2">
        <f ca="1">DAYS360(H17,J17,FALSE)</f>
        <v>-3</v>
      </c>
    </row>
    <row r="18" spans="1:11" ht="12.75" x14ac:dyDescent="0.2">
      <c r="A18" s="43" t="s">
        <v>119</v>
      </c>
      <c r="B18" s="44">
        <v>44126</v>
      </c>
      <c r="C18" s="45" t="s">
        <v>120</v>
      </c>
      <c r="D18" s="45" t="s">
        <v>27</v>
      </c>
      <c r="E18" s="46" t="s">
        <v>121</v>
      </c>
      <c r="F18" s="43" t="s">
        <v>5</v>
      </c>
      <c r="G18" s="47"/>
      <c r="H18" s="48">
        <v>44143</v>
      </c>
      <c r="I18" s="49"/>
      <c r="J18" s="31">
        <f t="shared" ca="1" si="0"/>
        <v>44140</v>
      </c>
      <c r="K18" s="13">
        <f ca="1">DAYS360(H18,J18,FALSE)</f>
        <v>-3</v>
      </c>
    </row>
    <row r="19" spans="1:11" ht="25.5" x14ac:dyDescent="0.2">
      <c r="A19" s="43" t="s">
        <v>122</v>
      </c>
      <c r="B19" s="44">
        <v>44126</v>
      </c>
      <c r="C19" s="45" t="s">
        <v>123</v>
      </c>
      <c r="D19" s="45" t="s">
        <v>13</v>
      </c>
      <c r="E19" s="46" t="s">
        <v>124</v>
      </c>
      <c r="F19" s="43" t="s">
        <v>60</v>
      </c>
      <c r="G19" s="47"/>
      <c r="H19" s="48">
        <v>44143</v>
      </c>
      <c r="I19" s="49"/>
      <c r="J19" s="31">
        <f t="shared" ca="1" si="0"/>
        <v>44140</v>
      </c>
      <c r="K19" s="13">
        <f ca="1">DAYS360(H19,J19,FALSE)</f>
        <v>-3</v>
      </c>
    </row>
    <row r="20" spans="1:11" ht="12.75" x14ac:dyDescent="0.2">
      <c r="A20" s="36" t="s">
        <v>125</v>
      </c>
      <c r="B20" s="37">
        <v>44127</v>
      </c>
      <c r="C20" s="38" t="s">
        <v>126</v>
      </c>
      <c r="D20" s="38" t="s">
        <v>87</v>
      </c>
      <c r="E20" s="39" t="s">
        <v>127</v>
      </c>
      <c r="F20" s="36" t="s">
        <v>5</v>
      </c>
      <c r="G20" s="40"/>
      <c r="H20" s="41">
        <v>44144</v>
      </c>
      <c r="I20" s="42"/>
      <c r="J20" s="34">
        <f t="shared" ca="1" si="0"/>
        <v>44140</v>
      </c>
      <c r="K20" s="35">
        <f ca="1">DAYS360(H20,J20,FALSE)</f>
        <v>-4</v>
      </c>
    </row>
    <row r="21" spans="1:11" ht="12.75" x14ac:dyDescent="0.2">
      <c r="A21" s="36" t="s">
        <v>128</v>
      </c>
      <c r="B21" s="37">
        <v>44131</v>
      </c>
      <c r="C21" s="38" t="s">
        <v>129</v>
      </c>
      <c r="D21" s="38" t="s">
        <v>13</v>
      </c>
      <c r="E21" s="39" t="s">
        <v>130</v>
      </c>
      <c r="F21" s="36" t="s">
        <v>60</v>
      </c>
      <c r="G21" s="40"/>
      <c r="H21" s="41">
        <v>44148</v>
      </c>
      <c r="I21" s="42"/>
      <c r="J21" s="34">
        <f t="shared" ca="1" si="0"/>
        <v>44140</v>
      </c>
      <c r="K21" s="35">
        <f ca="1">DAYS360(H21,J21,FALSE)</f>
        <v>-8</v>
      </c>
    </row>
    <row r="22" spans="1:11" s="71" customFormat="1" ht="38.25" x14ac:dyDescent="0.2">
      <c r="A22" s="66" t="s">
        <v>131</v>
      </c>
      <c r="B22" s="41">
        <v>44131</v>
      </c>
      <c r="C22" s="67" t="s">
        <v>132</v>
      </c>
      <c r="D22" s="67" t="s">
        <v>37</v>
      </c>
      <c r="E22" s="39" t="s">
        <v>133</v>
      </c>
      <c r="F22" s="66" t="s">
        <v>5</v>
      </c>
      <c r="G22" s="68"/>
      <c r="H22" s="41">
        <v>44148</v>
      </c>
      <c r="I22" s="69"/>
      <c r="J22" s="70">
        <f t="shared" ca="1" si="0"/>
        <v>44140</v>
      </c>
      <c r="K22" s="35">
        <f ca="1">DAYS360(H22,J22,FALSE)</f>
        <v>-8</v>
      </c>
    </row>
    <row r="23" spans="1:11" s="7" customFormat="1" ht="12.75" x14ac:dyDescent="0.2">
      <c r="A23" s="36" t="s">
        <v>134</v>
      </c>
      <c r="B23" s="37">
        <v>44132</v>
      </c>
      <c r="C23" s="38" t="s">
        <v>135</v>
      </c>
      <c r="D23" s="38" t="s">
        <v>13</v>
      </c>
      <c r="E23" s="39" t="s">
        <v>136</v>
      </c>
      <c r="F23" s="36" t="s">
        <v>99</v>
      </c>
      <c r="G23" s="40"/>
      <c r="H23" s="41">
        <v>44149</v>
      </c>
      <c r="I23" s="42"/>
      <c r="J23" s="34">
        <f t="shared" ca="1" si="0"/>
        <v>44140</v>
      </c>
      <c r="K23" s="35">
        <f ca="1">DAYS360(H23,J23,FALSE)</f>
        <v>-9</v>
      </c>
    </row>
    <row r="24" spans="1:11" s="7" customFormat="1" ht="12.75" x14ac:dyDescent="0.2">
      <c r="A24" s="36" t="s">
        <v>137</v>
      </c>
      <c r="B24" s="37">
        <v>44133</v>
      </c>
      <c r="C24" s="38" t="s">
        <v>138</v>
      </c>
      <c r="D24" s="38" t="s">
        <v>80</v>
      </c>
      <c r="E24" s="39" t="s">
        <v>139</v>
      </c>
      <c r="F24" s="36" t="s">
        <v>5</v>
      </c>
      <c r="G24" s="40"/>
      <c r="H24" s="41">
        <v>44150</v>
      </c>
      <c r="I24" s="42"/>
      <c r="J24" s="34">
        <f t="shared" ca="1" si="0"/>
        <v>44140</v>
      </c>
      <c r="K24" s="35">
        <f ca="1">DAYS360(H24,J24,FALSE)</f>
        <v>-10</v>
      </c>
    </row>
    <row r="25" spans="1:11" s="7" customFormat="1" ht="12.75" x14ac:dyDescent="0.2">
      <c r="A25" s="36" t="s">
        <v>140</v>
      </c>
      <c r="B25" s="37">
        <v>44133</v>
      </c>
      <c r="C25" s="38" t="s">
        <v>141</v>
      </c>
      <c r="D25" s="38" t="s">
        <v>26</v>
      </c>
      <c r="E25" s="39" t="s">
        <v>142</v>
      </c>
      <c r="F25" s="36" t="s">
        <v>5</v>
      </c>
      <c r="G25" s="40"/>
      <c r="H25" s="41">
        <v>44150</v>
      </c>
      <c r="I25" s="42"/>
      <c r="J25" s="34">
        <f t="shared" ca="1" si="0"/>
        <v>44140</v>
      </c>
      <c r="K25" s="35">
        <f ca="1">DAYS360(H25,J25,FALSE)</f>
        <v>-10</v>
      </c>
    </row>
    <row r="26" spans="1:11" ht="38.25" x14ac:dyDescent="0.2">
      <c r="A26" s="36" t="s">
        <v>143</v>
      </c>
      <c r="B26" s="37">
        <v>44138</v>
      </c>
      <c r="C26" s="38" t="s">
        <v>144</v>
      </c>
      <c r="D26" s="38" t="s">
        <v>61</v>
      </c>
      <c r="E26" s="39" t="s">
        <v>145</v>
      </c>
      <c r="F26" s="36" t="s">
        <v>24</v>
      </c>
      <c r="G26" s="40"/>
      <c r="H26" s="41">
        <v>44155</v>
      </c>
      <c r="I26" s="42"/>
      <c r="J26" s="34">
        <f t="shared" ca="1" si="0"/>
        <v>44140</v>
      </c>
      <c r="K26" s="35">
        <f ca="1">DAYS360(H26,J26,FALSE)</f>
        <v>-15</v>
      </c>
    </row>
    <row r="27" spans="1:11" ht="25.5" x14ac:dyDescent="0.2">
      <c r="A27" s="36" t="s">
        <v>146</v>
      </c>
      <c r="B27" s="37">
        <v>44138</v>
      </c>
      <c r="C27" s="38" t="s">
        <v>147</v>
      </c>
      <c r="D27" s="38" t="s">
        <v>37</v>
      </c>
      <c r="E27" s="39" t="s">
        <v>148</v>
      </c>
      <c r="F27" s="36" t="s">
        <v>24</v>
      </c>
      <c r="G27" s="40"/>
      <c r="H27" s="41">
        <v>44155</v>
      </c>
      <c r="I27" s="42"/>
      <c r="J27" s="34">
        <f t="shared" ca="1" si="0"/>
        <v>44140</v>
      </c>
      <c r="K27" s="35">
        <f ca="1">DAYS360(H27,J27,FALSE)</f>
        <v>-15</v>
      </c>
    </row>
    <row r="28" spans="1:11" ht="12.75" x14ac:dyDescent="0.2">
      <c r="A28" s="36" t="s">
        <v>149</v>
      </c>
      <c r="B28" s="37">
        <v>44139</v>
      </c>
      <c r="C28" s="38" t="s">
        <v>150</v>
      </c>
      <c r="D28" s="38" t="s">
        <v>13</v>
      </c>
      <c r="E28" s="39" t="s">
        <v>151</v>
      </c>
      <c r="F28" s="36" t="s">
        <v>60</v>
      </c>
      <c r="G28" s="40"/>
      <c r="H28" s="41">
        <v>44156</v>
      </c>
      <c r="I28" s="42"/>
      <c r="J28" s="34">
        <f t="shared" ca="1" si="0"/>
        <v>44140</v>
      </c>
      <c r="K28" s="35">
        <f ca="1">DAYS360(H28,J28,FALSE)</f>
        <v>-16</v>
      </c>
    </row>
    <row r="29" spans="1:11" ht="12.75" x14ac:dyDescent="0.2"/>
    <row r="30" spans="1:11" ht="12.75" x14ac:dyDescent="0.2"/>
    <row r="31" spans="1:11" ht="12.75" x14ac:dyDescent="0.2"/>
    <row r="32" spans="1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</sheetData>
  <conditionalFormatting sqref="K3:K28">
    <cfRule type="cellIs" dxfId="18" priority="53" stopIfTrue="1" operator="between">
      <formula>-1</formula>
      <formula>-3</formula>
    </cfRule>
    <cfRule type="cellIs" dxfId="17" priority="54" stopIfTrue="1" operator="lessThanOrEqual">
      <formula>-4</formula>
    </cfRule>
    <cfRule type="cellIs" dxfId="16" priority="55" stopIfTrue="1" operator="greaterThan">
      <formula>-2</formula>
    </cfRule>
  </conditionalFormatting>
  <conditionalFormatting sqref="D17:D28 D3:D15">
    <cfRule type="cellIs" dxfId="15" priority="52" stopIfTrue="1" operator="equal">
      <formula>"William Octavio Venegas Ramirez"</formula>
    </cfRule>
  </conditionalFormatting>
  <conditionalFormatting sqref="D17:D28 D3:D15">
    <cfRule type="cellIs" dxfId="14" priority="50" stopIfTrue="1" operator="equal">
      <formula>"Carlos Fernando Reyes"</formula>
    </cfRule>
  </conditionalFormatting>
  <conditionalFormatting sqref="D17:D28 D3:D15">
    <cfRule type="cellIs" dxfId="13" priority="48" stopIfTrue="1" operator="equal">
      <formula>"Orlando Bolivar Alonso"</formula>
    </cfRule>
  </conditionalFormatting>
  <conditionalFormatting sqref="D17:D28 D3:D15">
    <cfRule type="cellIs" dxfId="12" priority="46" stopIfTrue="1" operator="equal">
      <formula>"Sandra Zapata Prieto"</formula>
    </cfRule>
  </conditionalFormatting>
  <conditionalFormatting sqref="D17:D28 D3:D15">
    <cfRule type="cellIs" dxfId="11" priority="44" stopIfTrue="1" operator="equal">
      <formula>"Paulo Martin Prieto Carranza"</formula>
    </cfRule>
  </conditionalFormatting>
  <conditionalFormatting sqref="D17:D28 D3:D15">
    <cfRule type="cellIs" dxfId="10" priority="41" stopIfTrue="1" operator="equal">
      <formula>"Juan Sebastian Galvis Martinez"</formula>
    </cfRule>
  </conditionalFormatting>
  <conditionalFormatting sqref="D17:D28 D3:D15">
    <cfRule type="cellIs" dxfId="9" priority="39" stopIfTrue="1" operator="equal">
      <formula>"Cindy Johana Forero Rico"</formula>
    </cfRule>
  </conditionalFormatting>
  <conditionalFormatting sqref="D17:D28 D3:D15">
    <cfRule type="cellIs" dxfId="8" priority="37" stopIfTrue="1" operator="equal">
      <formula>"Jose Octavio Arevalo Useche"</formula>
    </cfRule>
  </conditionalFormatting>
  <conditionalFormatting sqref="D16">
    <cfRule type="cellIs" dxfId="7" priority="8" stopIfTrue="1" operator="equal">
      <formula>"William Octavio Venegas Ramirez"</formula>
    </cfRule>
  </conditionalFormatting>
  <conditionalFormatting sqref="D16">
    <cfRule type="cellIs" dxfId="6" priority="7" stopIfTrue="1" operator="equal">
      <formula>"Carlos Fernando Reyes"</formula>
    </cfRule>
  </conditionalFormatting>
  <conditionalFormatting sqref="D16">
    <cfRule type="cellIs" dxfId="5" priority="6" stopIfTrue="1" operator="equal">
      <formula>"Orlando Bolivar Alonso"</formula>
    </cfRule>
  </conditionalFormatting>
  <conditionalFormatting sqref="D16">
    <cfRule type="cellIs" dxfId="4" priority="5" stopIfTrue="1" operator="equal">
      <formula>"Sandra Zapata Prieto"</formula>
    </cfRule>
  </conditionalFormatting>
  <conditionalFormatting sqref="D16">
    <cfRule type="cellIs" dxfId="3" priority="4" stopIfTrue="1" operator="equal">
      <formula>"Paulo Martin Prieto Carranza"</formula>
    </cfRule>
  </conditionalFormatting>
  <conditionalFormatting sqref="D16">
    <cfRule type="cellIs" dxfId="2" priority="3" stopIfTrue="1" operator="equal">
      <formula>"Juan Sebastian Galvis Martinez"</formula>
    </cfRule>
  </conditionalFormatting>
  <conditionalFormatting sqref="D16">
    <cfRule type="cellIs" dxfId="1" priority="2" stopIfTrue="1" operator="equal">
      <formula>"Cindy Johana Forero Rico"</formula>
    </cfRule>
  </conditionalFormatting>
  <conditionalFormatting sqref="D16">
    <cfRule type="cellIs" dxfId="0" priority="1" stopIfTrue="1" operator="equal">
      <formula>"Jose Octavio Arevalo Useche"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workbookViewId="0">
      <selection activeCell="H26" sqref="H26"/>
    </sheetView>
  </sheetViews>
  <sheetFormatPr baseColWidth="10" defaultRowHeight="18" customHeight="1" x14ac:dyDescent="0.2"/>
  <cols>
    <col min="2" max="2" width="46.7109375" style="6" customWidth="1"/>
    <col min="3" max="3" width="36.42578125" style="6" customWidth="1"/>
    <col min="4" max="4" width="14.28515625" style="6" customWidth="1"/>
    <col min="5" max="5" width="25.42578125" customWidth="1"/>
  </cols>
  <sheetData>
    <row r="1" spans="2:4" ht="18" customHeight="1" thickBot="1" x14ac:dyDescent="0.25">
      <c r="B1" s="76" t="s">
        <v>11</v>
      </c>
      <c r="C1" s="77" t="s">
        <v>12</v>
      </c>
      <c r="D1" s="78" t="s">
        <v>20</v>
      </c>
    </row>
    <row r="2" spans="2:4" ht="18" customHeight="1" x14ac:dyDescent="0.25">
      <c r="B2" s="73" t="s">
        <v>49</v>
      </c>
      <c r="C2" s="74" t="s">
        <v>29</v>
      </c>
      <c r="D2" s="75">
        <v>1</v>
      </c>
    </row>
    <row r="3" spans="2:4" ht="18" customHeight="1" x14ac:dyDescent="0.25">
      <c r="B3" s="21" t="s">
        <v>54</v>
      </c>
      <c r="C3" s="22" t="s">
        <v>32</v>
      </c>
      <c r="D3" s="29">
        <v>1</v>
      </c>
    </row>
    <row r="4" spans="2:4" ht="18" customHeight="1" thickBot="1" x14ac:dyDescent="0.3">
      <c r="B4" s="30" t="s">
        <v>17</v>
      </c>
      <c r="C4" s="72" t="s">
        <v>68</v>
      </c>
      <c r="D4" s="50">
        <v>1</v>
      </c>
    </row>
    <row r="5" spans="2:4" ht="18" customHeight="1" x14ac:dyDescent="0.3">
      <c r="B5" s="10" t="s">
        <v>14</v>
      </c>
      <c r="C5" s="27"/>
      <c r="D5" s="28">
        <f>SUM(D2:D4)</f>
        <v>3</v>
      </c>
    </row>
    <row r="8" spans="2:4" ht="18" customHeight="1" x14ac:dyDescent="0.2">
      <c r="C8" s="26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4"/>
  <sheetViews>
    <sheetView workbookViewId="0">
      <selection activeCell="C17" sqref="B17:C17"/>
    </sheetView>
  </sheetViews>
  <sheetFormatPr baseColWidth="10" defaultRowHeight="12.75" x14ac:dyDescent="0.2"/>
  <cols>
    <col min="2" max="2" width="49.140625" customWidth="1"/>
    <col min="3" max="3" width="35.28515625" customWidth="1"/>
  </cols>
  <sheetData>
    <row r="2" spans="2:4" ht="13.5" thickBot="1" x14ac:dyDescent="0.25"/>
    <row r="3" spans="2:4" ht="15.75" x14ac:dyDescent="0.25">
      <c r="B3" s="19" t="s">
        <v>11</v>
      </c>
      <c r="C3" s="20" t="s">
        <v>12</v>
      </c>
    </row>
    <row r="4" spans="2:4" ht="15.75" x14ac:dyDescent="0.25">
      <c r="B4" s="21" t="s">
        <v>47</v>
      </c>
      <c r="C4" s="22" t="s">
        <v>38</v>
      </c>
    </row>
    <row r="5" spans="2:4" ht="15.75" x14ac:dyDescent="0.25">
      <c r="B5" s="21" t="s">
        <v>15</v>
      </c>
      <c r="C5" s="22" t="s">
        <v>28</v>
      </c>
    </row>
    <row r="6" spans="2:4" ht="15.75" x14ac:dyDescent="0.25">
      <c r="B6" s="21" t="s">
        <v>48</v>
      </c>
      <c r="C6" s="22" t="s">
        <v>39</v>
      </c>
    </row>
    <row r="7" spans="2:4" ht="15.75" x14ac:dyDescent="0.25">
      <c r="B7" s="21" t="s">
        <v>49</v>
      </c>
      <c r="C7" s="22" t="s">
        <v>29</v>
      </c>
    </row>
    <row r="8" spans="2:4" ht="15.75" x14ac:dyDescent="0.25">
      <c r="B8" s="21" t="s">
        <v>50</v>
      </c>
      <c r="C8" s="22" t="s">
        <v>62</v>
      </c>
      <c r="D8" s="51"/>
    </row>
    <row r="9" spans="2:4" ht="15.75" x14ac:dyDescent="0.25">
      <c r="B9" s="21" t="s">
        <v>51</v>
      </c>
      <c r="C9" s="22" t="s">
        <v>40</v>
      </c>
    </row>
    <row r="10" spans="2:4" ht="15.75" x14ac:dyDescent="0.25">
      <c r="B10" s="21" t="s">
        <v>52</v>
      </c>
      <c r="C10" s="22" t="s">
        <v>30</v>
      </c>
    </row>
    <row r="11" spans="2:4" ht="15.75" x14ac:dyDescent="0.25">
      <c r="B11" s="23" t="s">
        <v>53</v>
      </c>
      <c r="C11" s="22" t="s">
        <v>31</v>
      </c>
    </row>
    <row r="12" spans="2:4" ht="15.75" x14ac:dyDescent="0.25">
      <c r="B12" s="21" t="s">
        <v>54</v>
      </c>
      <c r="C12" s="22" t="s">
        <v>32</v>
      </c>
    </row>
    <row r="13" spans="2:4" ht="15.75" x14ac:dyDescent="0.25">
      <c r="B13" s="21" t="s">
        <v>55</v>
      </c>
      <c r="C13" s="22" t="s">
        <v>33</v>
      </c>
    </row>
    <row r="14" spans="2:4" ht="15.75" x14ac:dyDescent="0.25">
      <c r="B14" s="21" t="s">
        <v>56</v>
      </c>
      <c r="C14" s="22" t="s">
        <v>41</v>
      </c>
    </row>
    <row r="15" spans="2:4" ht="15.75" x14ac:dyDescent="0.25">
      <c r="B15" s="21" t="s">
        <v>57</v>
      </c>
      <c r="C15" s="22" t="s">
        <v>41</v>
      </c>
    </row>
    <row r="16" spans="2:4" ht="15.75" x14ac:dyDescent="0.25">
      <c r="B16" s="21" t="s">
        <v>16</v>
      </c>
      <c r="C16" s="22" t="s">
        <v>42</v>
      </c>
    </row>
    <row r="17" spans="2:3" ht="15.75" x14ac:dyDescent="0.25">
      <c r="B17" s="21" t="s">
        <v>17</v>
      </c>
      <c r="C17" s="22" t="s">
        <v>68</v>
      </c>
    </row>
    <row r="18" spans="2:3" ht="15.75" x14ac:dyDescent="0.25">
      <c r="B18" s="21" t="s">
        <v>43</v>
      </c>
      <c r="C18" s="22" t="s">
        <v>44</v>
      </c>
    </row>
    <row r="19" spans="2:3" ht="15.75" x14ac:dyDescent="0.25">
      <c r="B19" s="21" t="s">
        <v>18</v>
      </c>
      <c r="C19" s="32" t="s">
        <v>69</v>
      </c>
    </row>
    <row r="20" spans="2:3" ht="15.75" x14ac:dyDescent="0.25">
      <c r="B20" s="21" t="s">
        <v>21</v>
      </c>
      <c r="C20" s="32" t="s">
        <v>45</v>
      </c>
    </row>
    <row r="21" spans="2:3" ht="15.75" x14ac:dyDescent="0.25">
      <c r="B21" s="21" t="s">
        <v>58</v>
      </c>
      <c r="C21" s="32" t="s">
        <v>34</v>
      </c>
    </row>
    <row r="22" spans="2:3" ht="15.75" x14ac:dyDescent="0.25">
      <c r="B22" s="21" t="s">
        <v>59</v>
      </c>
      <c r="C22" s="32" t="s">
        <v>35</v>
      </c>
    </row>
    <row r="23" spans="2:3" ht="15.75" x14ac:dyDescent="0.25">
      <c r="B23" s="21" t="s">
        <v>23</v>
      </c>
      <c r="C23" s="32" t="s">
        <v>22</v>
      </c>
    </row>
    <row r="24" spans="2:3" ht="16.5" thickBot="1" x14ac:dyDescent="0.3">
      <c r="B24" s="30" t="s">
        <v>46</v>
      </c>
      <c r="C24" s="33" t="s">
        <v>36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8069B18E5504EA7E4777D8228D16E" ma:contentTypeVersion="2" ma:contentTypeDescription="Crear nuevo documento." ma:contentTypeScope="" ma:versionID="723dc0e2f0e792da9da621a04387475b">
  <xsd:schema xmlns:xsd="http://www.w3.org/2001/XMLSchema" xmlns:xs="http://www.w3.org/2001/XMLSchema" xmlns:p="http://schemas.microsoft.com/office/2006/metadata/properties" xmlns:ns2="538ef492-84b6-45ef-a6b6-d404662b89a7" targetNamespace="http://schemas.microsoft.com/office/2006/metadata/properties" ma:root="true" ma:fieldsID="9899d0815ba268b49022c12ae339551a" ns2:_="">
    <xsd:import namespace="538ef492-84b6-45ef-a6b6-d404662b89a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ef492-84b6-45ef-a6b6-d404662b89a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" ma:index="9" nillable="true" ma:displayName="Fecha" ma:internalName="Fech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38ef492-84b6-45ef-a6b6-d404662b89a7">06 de Noviembre de 2020</Fecha>
    <Descripci_x00f3_n xmlns="538ef492-84b6-45ef-a6b6-d404662b89a7">Seguimiento sin cerrar en calidad Semaforo 06-11-2020</Descripci_x00f3_n>
  </documentManagement>
</p:properties>
</file>

<file path=customXml/itemProps1.xml><?xml version="1.0" encoding="utf-8"?>
<ds:datastoreItem xmlns:ds="http://schemas.openxmlformats.org/officeDocument/2006/customXml" ds:itemID="{76CC8CBB-4B97-49F6-A8F3-189EFF886A4E}"/>
</file>

<file path=customXml/itemProps2.xml><?xml version="1.0" encoding="utf-8"?>
<ds:datastoreItem xmlns:ds="http://schemas.openxmlformats.org/officeDocument/2006/customXml" ds:itemID="{710986F4-FF6E-4AFA-96DD-CD852BB908F0}"/>
</file>

<file path=customXml/itemProps3.xml><?xml version="1.0" encoding="utf-8"?>
<ds:datastoreItem xmlns:ds="http://schemas.openxmlformats.org/officeDocument/2006/customXml" ds:itemID="{F143430C-C95A-4BC7-838F-D7D36846A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Semaforo pqrsf sin cerrar </vt:lpstr>
      <vt:lpstr>Grafico</vt:lpstr>
      <vt:lpstr>Hoja1</vt:lpstr>
    </vt:vector>
  </TitlesOfParts>
  <Company>ALCALDIA MUNICIPAL DE SOPO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Seguimiento sin cerrar en calidad Semaforo 06-11-2020</dc:title>
  <dc:creator>CALIDAD</dc:creator>
  <cp:lastModifiedBy>Calidad</cp:lastModifiedBy>
  <cp:lastPrinted>2015-08-31T21:03:59Z</cp:lastPrinted>
  <dcterms:created xsi:type="dcterms:W3CDTF">2011-02-10T15:04:10Z</dcterms:created>
  <dcterms:modified xsi:type="dcterms:W3CDTF">2020-11-05T23:24:28Z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0x0101000028069B18E5504EA7E4777D8228D16E</vt:lpwstr>
  </property>
</Properties>
</file>